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20" windowWidth="19440" windowHeight="12180" tabRatio="754" activeTab="4"/>
  </bookViews>
  <sheets>
    <sheet name="Cover Page" sheetId="23" r:id="rId1"/>
    <sheet name="Do First" sheetId="10" r:id="rId2"/>
    <sheet name="Part I Student Equity Funding" sheetId="4" r:id="rId3"/>
    <sheet name="Part II Student Equity Expend." sheetId="5" r:id="rId4"/>
    <sheet name="Part III Summary" sheetId="24" r:id="rId5"/>
    <sheet name="Districts-Colleges" sheetId="21" state="hidden" r:id="rId6"/>
    <sheet name="Cat Flex List" sheetId="26" state="hidden" r:id="rId7"/>
    <sheet name="Yes-No" sheetId="25" state="hidden" r:id="rId8"/>
    <sheet name="Sheet1" sheetId="27" r:id="rId9"/>
  </sheets>
  <externalReferences>
    <externalReference r:id="rId10"/>
    <externalReference r:id="rId11"/>
    <externalReference r:id="rId12"/>
    <externalReference r:id="rId13"/>
    <externalReference r:id="rId14"/>
  </externalReferences>
  <definedNames>
    <definedName name="\c" localSheetId="6">'[1]Special Class FTES calc'!#REF!</definedName>
    <definedName name="\c" localSheetId="7">'[1]Special Class FTES calc'!#REF!</definedName>
    <definedName name="_ftn1" localSheetId="3">'Part II Student Equity Expend.'!#REF!</definedName>
    <definedName name="_ftn2" localSheetId="3">'Part II Student Equity Expend.'!#REF!</definedName>
    <definedName name="_ftn3" localSheetId="3">'Part II Student Equity Expend.'!#REF!</definedName>
    <definedName name="_ftn4" localSheetId="3">'Part II Student Equity Expend.'!#REF!</definedName>
    <definedName name="_ftnref1" localSheetId="3">'Part II Student Equity Expend.'!#REF!</definedName>
    <definedName name="_ftnref2" localSheetId="3">'Part II Student Equity Expend.'!#REF!</definedName>
    <definedName name="_ftnref3" localSheetId="3">'Part II Student Equity Expend.'!#REF!</definedName>
    <definedName name="_ftnref4" localSheetId="3">'Part II Student Equity Expend.'!#REF!</definedName>
    <definedName name="CCC_Flexibility_Categorical_Programs">'Cat Flex List'!$A$9:$A$29</definedName>
    <definedName name="CCD">'[2]CCDs, CCCs'!$A$2:$A$74</definedName>
    <definedName name="colleges" localSheetId="6">'[3]districts colleges'!$C$2:$C$118</definedName>
    <definedName name="colleges" localSheetId="0">'[4]districts colleges'!$C$2:$C$115</definedName>
    <definedName name="colleges" localSheetId="7">'[3]districts colleges'!$C$2:$C$118</definedName>
    <definedName name="colleges">'Districts-Colleges'!$C$2:$C$118</definedName>
    <definedName name="creditnoncredit" localSheetId="6">'[3]districts colleges'!$G$2:$G$4</definedName>
    <definedName name="creditnoncredit" localSheetId="7">'[3]districts colleges'!$G$2:$G$4</definedName>
    <definedName name="creditnoncredit">'Districts-Colleges'!$G$2:$G$4</definedName>
    <definedName name="districts" localSheetId="6">'[3]districts colleges'!$A$2:$A$74</definedName>
    <definedName name="districts" localSheetId="0">'[4]districts colleges'!$A$2:$A$74</definedName>
    <definedName name="districts" localSheetId="7">'[3]districts colleges'!$A$2:$A$74</definedName>
    <definedName name="districts">'Districts-Colleges'!$A$2:$A$74</definedName>
    <definedName name="_xlnm.Print_Area" localSheetId="1">'Do First'!$A$1:$L$44</definedName>
    <definedName name="_xlnm.Print_Area" localSheetId="2">'Part I Student Equity Funding'!$A$1:$F$47</definedName>
    <definedName name="_xlnm.Print_Area" localSheetId="3">'Part II Student Equity Expend.'!$A$1:$M$141</definedName>
    <definedName name="_xlnm.Print_Area" localSheetId="4">'Part III Summary'!$A$1:$F$48</definedName>
    <definedName name="Print_Area_MI" localSheetId="6">#REF!</definedName>
    <definedName name="Print_Area_MI" localSheetId="4">#REF!</definedName>
    <definedName name="Print_Area_MI" localSheetId="7">#REF!</definedName>
    <definedName name="Print_Area_MI">#REF!</definedName>
    <definedName name="q">'[5]districts colleges'!$C$2:$C$115</definedName>
    <definedName name="Select_Credit_or_NonCredit">'Districts-Colleges'!$G$3:$G$4</definedName>
    <definedName name="YesNo" localSheetId="6">[3]yesno!$A$2:$A$4</definedName>
    <definedName name="YesNo">'Yes-No'!$A$2:$A$4</definedName>
  </definedNames>
  <calcPr calcId="145621"/>
</workbook>
</file>

<file path=xl/calcChain.xml><?xml version="1.0" encoding="utf-8"?>
<calcChain xmlns="http://schemas.openxmlformats.org/spreadsheetml/2006/main">
  <c r="M71" i="5" l="1"/>
  <c r="M88" i="5" l="1"/>
  <c r="M87" i="5"/>
  <c r="M32" i="5" l="1"/>
  <c r="M90" i="5" l="1"/>
  <c r="M89" i="5"/>
  <c r="M86" i="5"/>
  <c r="M82" i="5"/>
  <c r="M81" i="5"/>
  <c r="M80" i="5"/>
  <c r="M79" i="5"/>
  <c r="M78" i="5"/>
  <c r="M74" i="5"/>
  <c r="M73" i="5"/>
  <c r="M72" i="5"/>
  <c r="M70" i="5"/>
  <c r="M69" i="5"/>
  <c r="M65" i="5"/>
  <c r="M64" i="5"/>
  <c r="M63" i="5"/>
  <c r="M62" i="5"/>
  <c r="M61" i="5"/>
  <c r="M60" i="5"/>
  <c r="M59" i="5"/>
  <c r="M55" i="5"/>
  <c r="M54" i="5"/>
  <c r="M53" i="5"/>
  <c r="M52" i="5"/>
  <c r="M51" i="5"/>
  <c r="M50" i="5"/>
  <c r="M49" i="5"/>
  <c r="M48" i="5"/>
  <c r="M47" i="5"/>
  <c r="M46" i="5"/>
  <c r="M45" i="5"/>
  <c r="M44" i="5"/>
  <c r="M43" i="5"/>
  <c r="M42" i="5"/>
  <c r="M41" i="5"/>
  <c r="M37" i="5"/>
  <c r="M36" i="5"/>
  <c r="M35" i="5"/>
  <c r="M34" i="5"/>
  <c r="M33" i="5"/>
  <c r="M31" i="5"/>
  <c r="M30" i="5"/>
  <c r="M29" i="5"/>
  <c r="M28" i="5"/>
  <c r="M27" i="5"/>
  <c r="M23" i="5"/>
  <c r="M22" i="5"/>
  <c r="M21" i="5"/>
  <c r="M20" i="5"/>
  <c r="M19" i="5"/>
  <c r="M18" i="5"/>
  <c r="M17" i="5"/>
  <c r="M16" i="5"/>
  <c r="M15" i="5"/>
  <c r="M14" i="5"/>
  <c r="M13" i="5"/>
  <c r="M91" i="5" l="1"/>
  <c r="E14" i="4"/>
  <c r="M38" i="5" l="1"/>
  <c r="D16" i="24"/>
  <c r="D9" i="24"/>
  <c r="L91" i="5" l="1"/>
  <c r="K91" i="5"/>
  <c r="J91" i="5"/>
  <c r="I91" i="5"/>
  <c r="L83" i="5"/>
  <c r="K83" i="5"/>
  <c r="J83" i="5"/>
  <c r="I83" i="5"/>
  <c r="L75" i="5"/>
  <c r="K75" i="5"/>
  <c r="J75" i="5"/>
  <c r="I75" i="5"/>
  <c r="L66" i="5"/>
  <c r="K66" i="5"/>
  <c r="J66" i="5"/>
  <c r="I66" i="5"/>
  <c r="L56" i="5"/>
  <c r="K56" i="5"/>
  <c r="J56" i="5"/>
  <c r="I56" i="5"/>
  <c r="L38" i="5"/>
  <c r="K38" i="5"/>
  <c r="J38" i="5"/>
  <c r="I38" i="5"/>
  <c r="L24" i="5"/>
  <c r="K24" i="5"/>
  <c r="J24" i="5"/>
  <c r="I24" i="5"/>
  <c r="A1" i="4"/>
  <c r="A1" i="24" s="1"/>
  <c r="J93" i="5" l="1"/>
  <c r="L93" i="5"/>
  <c r="I93" i="5"/>
  <c r="K93" i="5"/>
  <c r="A2" i="24"/>
  <c r="A3" i="24"/>
  <c r="A3" i="4"/>
  <c r="A2" i="4"/>
  <c r="B19" i="23"/>
  <c r="B16" i="23"/>
  <c r="E11" i="24"/>
  <c r="A4" i="24"/>
  <c r="E13" i="24"/>
  <c r="F91" i="5"/>
  <c r="F83" i="5"/>
  <c r="F75" i="5"/>
  <c r="F66" i="5"/>
  <c r="E66" i="5"/>
  <c r="F56" i="5"/>
  <c r="F38" i="5"/>
  <c r="E38" i="5"/>
  <c r="F24" i="5"/>
  <c r="H91" i="5"/>
  <c r="G91" i="5"/>
  <c r="E91" i="5"/>
  <c r="H83" i="5"/>
  <c r="G83" i="5"/>
  <c r="E83" i="5"/>
  <c r="H75" i="5"/>
  <c r="G75" i="5"/>
  <c r="E75" i="5"/>
  <c r="H66" i="5"/>
  <c r="G66" i="5"/>
  <c r="H56" i="5"/>
  <c r="G56" i="5"/>
  <c r="E56" i="5"/>
  <c r="H38" i="5"/>
  <c r="G38" i="5"/>
  <c r="H24" i="5"/>
  <c r="G24" i="5"/>
  <c r="E24" i="5"/>
  <c r="D19" i="24"/>
  <c r="E9" i="24"/>
  <c r="C119" i="21"/>
  <c r="A4" i="5"/>
  <c r="M83" i="5"/>
  <c r="F93" i="5" l="1"/>
  <c r="E93" i="5"/>
  <c r="M66" i="5"/>
  <c r="M75" i="5"/>
  <c r="A2" i="5"/>
  <c r="G93" i="5"/>
  <c r="H93" i="5"/>
  <c r="M24" i="5"/>
  <c r="M56" i="5"/>
  <c r="A3" i="5"/>
  <c r="A1" i="5"/>
  <c r="M94" i="5" l="1"/>
  <c r="E18" i="4" s="1"/>
  <c r="E21" i="4" l="1"/>
  <c r="E19" i="24" s="1"/>
  <c r="E16" i="24"/>
</calcChain>
</file>

<file path=xl/comments1.xml><?xml version="1.0" encoding="utf-8"?>
<comments xmlns="http://schemas.openxmlformats.org/spreadsheetml/2006/main">
  <authors>
    <author>Lawrence, David</author>
  </authors>
  <commentList>
    <comment ref="B16" authorId="0">
      <text>
        <r>
          <rPr>
            <b/>
            <sz val="9"/>
            <color indexed="81"/>
            <rFont val="Tahoma"/>
            <family val="2"/>
          </rPr>
          <t>Lawrence, David:</t>
        </r>
        <r>
          <rPr>
            <sz val="9"/>
            <color indexed="81"/>
            <rFont val="Tahoma"/>
            <family val="2"/>
          </rPr>
          <t xml:space="preserve">
This will autopopulate once district and college are selected on the "Do First" tab</t>
        </r>
      </text>
    </comment>
  </commentList>
</comments>
</file>

<file path=xl/comments2.xml><?xml version="1.0" encoding="utf-8"?>
<comments xmlns="http://schemas.openxmlformats.org/spreadsheetml/2006/main">
  <authors>
    <author>Kwoka, Barbara</author>
  </authors>
  <commentList>
    <comment ref="A11" authorId="0">
      <text>
        <r>
          <rPr>
            <sz val="12"/>
            <color indexed="81"/>
            <rFont val="Calibri"/>
            <family val="2"/>
            <scheme val="minor"/>
          </rPr>
          <t>This cell identifies the 4 digit object code of expenditure.</t>
        </r>
      </text>
    </comment>
    <comment ref="B11" authorId="0">
      <text>
        <r>
          <rPr>
            <sz val="12"/>
            <color indexed="81"/>
            <rFont val="Calibri"/>
            <family val="2"/>
            <scheme val="minor"/>
          </rPr>
          <t>This column reflects the classifications of the expenditures, by position or other expense.</t>
        </r>
      </text>
    </comment>
    <comment ref="C11" authorId="0">
      <text>
        <r>
          <rPr>
            <sz val="12"/>
            <color indexed="81"/>
            <rFont val="Calibri"/>
            <family val="2"/>
            <scheme val="minor"/>
          </rPr>
          <t># of FTE positions applied to object codes 1000 and 2000.</t>
        </r>
      </text>
    </comment>
    <comment ref="D11" authorId="0">
      <text>
        <r>
          <rPr>
            <sz val="12"/>
            <color indexed="81"/>
            <rFont val="Calibri"/>
            <family val="2"/>
            <scheme val="minor"/>
          </rPr>
          <t>For all classifications, identify the Activity ID related to the classification and funds.</t>
        </r>
      </text>
    </comment>
    <comment ref="E11" authorId="0">
      <text>
        <r>
          <rPr>
            <sz val="12"/>
            <color indexed="81"/>
            <rFont val="Calibri"/>
            <family val="2"/>
            <scheme val="minor"/>
          </rPr>
          <t>For all object codes, identify the Student Equity funds being expended by classification and Activity ID for Outreach.</t>
        </r>
      </text>
    </comment>
    <comment ref="F11" authorId="0">
      <text>
        <r>
          <rPr>
            <sz val="12"/>
            <color indexed="81"/>
            <rFont val="Calibri"/>
            <family val="2"/>
            <scheme val="minor"/>
          </rPr>
          <t>For all object codes, identify the Student Equity funds being expended by classification and Activity ID for Student Services &amp; Categoricals.</t>
        </r>
      </text>
    </comment>
    <comment ref="G11" authorId="0">
      <text>
        <r>
          <rPr>
            <sz val="12"/>
            <color indexed="81"/>
            <rFont val="Calibri"/>
            <family val="2"/>
            <scheme val="minor"/>
          </rPr>
          <t xml:space="preserve">For all object codes, identify the Student Equity funds being expended by classification and Activity ID for Research and Evaluation.
</t>
        </r>
      </text>
    </comment>
    <comment ref="H11" authorId="0">
      <text>
        <r>
          <rPr>
            <sz val="12"/>
            <color indexed="81"/>
            <rFont val="Calibri"/>
            <family val="2"/>
            <scheme val="minor"/>
          </rPr>
          <t xml:space="preserve">For all object codes, identify the Student Equity funds being expended by classification and Activity ID for Student Equity Coordination &amp; Planning.
</t>
        </r>
      </text>
    </comment>
    <comment ref="I11" authorId="0">
      <text>
        <r>
          <rPr>
            <sz val="12"/>
            <color indexed="81"/>
            <rFont val="Calibri"/>
            <family val="2"/>
            <scheme val="minor"/>
          </rPr>
          <t>For all object codes, identify the Student Equity funds being expended by classification and Activity ID for Curriculum/Course Development &amp; Adaptation.</t>
        </r>
      </text>
    </comment>
    <comment ref="J11" authorId="0">
      <text>
        <r>
          <rPr>
            <sz val="12"/>
            <color indexed="81"/>
            <rFont val="Calibri"/>
            <family val="2"/>
            <scheme val="minor"/>
          </rPr>
          <t>For all object codes, identify the Student Equity funds being expended by classification and Activity ID for Professional Development.</t>
        </r>
      </text>
    </comment>
    <comment ref="K11" authorId="0">
      <text>
        <r>
          <rPr>
            <sz val="12"/>
            <color indexed="81"/>
            <rFont val="Calibri"/>
            <family val="2"/>
            <scheme val="minor"/>
          </rPr>
          <t>For all object codes, identify the Student Equity funds being expended by classification and Activity ID for Instructional Support.</t>
        </r>
      </text>
    </comment>
    <comment ref="L11" authorId="0">
      <text>
        <r>
          <rPr>
            <sz val="12"/>
            <color indexed="81"/>
            <rFont val="Calibri"/>
            <family val="2"/>
            <scheme val="minor"/>
          </rPr>
          <t>For all object codes, identify the Student Equity funds being expended by classification and Activity ID for Direct Student Support.</t>
        </r>
      </text>
    </comment>
    <comment ref="M11" authorId="0">
      <text>
        <r>
          <rPr>
            <sz val="12"/>
            <color indexed="81"/>
            <rFont val="Calibri"/>
            <family val="2"/>
            <scheme val="minor"/>
          </rPr>
          <t>For all object codes, this column totals each line's Student Equity funds 
being expended by classification.</t>
        </r>
      </text>
    </comment>
    <comment ref="A25" authorId="0">
      <text>
        <r>
          <rPr>
            <sz val="12"/>
            <color indexed="81"/>
            <rFont val="Calibri"/>
            <family val="2"/>
            <scheme val="minor"/>
          </rPr>
          <t>This cell identifies the 4 digit object code of expenditure.</t>
        </r>
      </text>
    </comment>
    <comment ref="B25" authorId="0">
      <text>
        <r>
          <rPr>
            <sz val="12"/>
            <color indexed="81"/>
            <rFont val="Calibri"/>
            <family val="2"/>
            <scheme val="minor"/>
          </rPr>
          <t>This column reflects the classifications of the expenditures, by position or other expense.</t>
        </r>
      </text>
    </comment>
    <comment ref="C25" authorId="0">
      <text>
        <r>
          <rPr>
            <sz val="12"/>
            <color indexed="81"/>
            <rFont val="Calibri"/>
            <family val="2"/>
            <scheme val="minor"/>
          </rPr>
          <t># of FTE positions applied to object codes 1000 and 2000.</t>
        </r>
      </text>
    </comment>
    <comment ref="D25" authorId="0">
      <text>
        <r>
          <rPr>
            <sz val="12"/>
            <color indexed="81"/>
            <rFont val="Calibri"/>
            <family val="2"/>
            <scheme val="minor"/>
          </rPr>
          <t>For all classifications, identify the Activity ID related to the classification and funds.</t>
        </r>
      </text>
    </comment>
    <comment ref="E25" authorId="0">
      <text>
        <r>
          <rPr>
            <sz val="12"/>
            <color indexed="81"/>
            <rFont val="Calibri"/>
            <family val="2"/>
            <scheme val="minor"/>
          </rPr>
          <t>For all object codes, identify the Student Equity funds being expended by classification and Activity ID for Outreach.</t>
        </r>
      </text>
    </comment>
    <comment ref="F25" authorId="0">
      <text>
        <r>
          <rPr>
            <sz val="12"/>
            <color indexed="81"/>
            <rFont val="Calibri"/>
            <family val="2"/>
            <scheme val="minor"/>
          </rPr>
          <t>For all object codes, identify the Student Equity funds being expended by classification and Activity ID for Student Services &amp; Categoricals.</t>
        </r>
      </text>
    </comment>
    <comment ref="G25" authorId="0">
      <text>
        <r>
          <rPr>
            <sz val="12"/>
            <color indexed="81"/>
            <rFont val="Calibri"/>
            <family val="2"/>
            <scheme val="minor"/>
          </rPr>
          <t xml:space="preserve">For all object codes, identify the Student Equity funds being expended by classification and Activity ID for Research and Evaluation.
</t>
        </r>
      </text>
    </comment>
    <comment ref="H25" authorId="0">
      <text>
        <r>
          <rPr>
            <sz val="12"/>
            <color indexed="81"/>
            <rFont val="Calibri"/>
            <family val="2"/>
            <scheme val="minor"/>
          </rPr>
          <t xml:space="preserve">For all object codes, identify the Student Equity funds being expended by classification and Activity ID for Student Equity Coordination &amp; Planning.
</t>
        </r>
      </text>
    </comment>
    <comment ref="I25" authorId="0">
      <text>
        <r>
          <rPr>
            <sz val="12"/>
            <color indexed="81"/>
            <rFont val="Calibri"/>
            <family val="2"/>
            <scheme val="minor"/>
          </rPr>
          <t>For all object codes, identify the Student Equity funds being expended by classification and Activity ID for Curriculum/Course Development &amp; Adaptation.</t>
        </r>
      </text>
    </comment>
    <comment ref="J25" authorId="0">
      <text>
        <r>
          <rPr>
            <sz val="12"/>
            <color indexed="81"/>
            <rFont val="Calibri"/>
            <family val="2"/>
            <scheme val="minor"/>
          </rPr>
          <t>For all object codes, identify the Student Equity funds being expended by classification and Activity ID for Professional Development.</t>
        </r>
      </text>
    </comment>
    <comment ref="K25" authorId="0">
      <text>
        <r>
          <rPr>
            <sz val="12"/>
            <color indexed="81"/>
            <rFont val="Calibri"/>
            <family val="2"/>
            <scheme val="minor"/>
          </rPr>
          <t>For all object codes, identify the Student Equity funds being expended by classification and Activity ID for Instructional Support.</t>
        </r>
      </text>
    </comment>
    <comment ref="L25" authorId="0">
      <text>
        <r>
          <rPr>
            <sz val="12"/>
            <color indexed="81"/>
            <rFont val="Calibri"/>
            <family val="2"/>
            <scheme val="minor"/>
          </rPr>
          <t>For all object codes, identify the Student Equity funds being expended by classification and Activity ID for Direct Student Support.</t>
        </r>
      </text>
    </comment>
    <comment ref="M25" authorId="0">
      <text>
        <r>
          <rPr>
            <sz val="12"/>
            <color indexed="81"/>
            <rFont val="Calibri"/>
            <family val="2"/>
            <scheme val="minor"/>
          </rPr>
          <t>For all object codes, this column totals each line's Student Equity funds 
being expended by classification.</t>
        </r>
      </text>
    </comment>
    <comment ref="A39" authorId="0">
      <text>
        <r>
          <rPr>
            <sz val="12"/>
            <color indexed="81"/>
            <rFont val="Calibri"/>
            <family val="2"/>
            <scheme val="minor"/>
          </rPr>
          <t>This cell identifies the 4 digit object code of expenditure.</t>
        </r>
      </text>
    </comment>
    <comment ref="B39" authorId="0">
      <text>
        <r>
          <rPr>
            <sz val="12"/>
            <color indexed="81"/>
            <rFont val="Calibri"/>
            <family val="2"/>
            <scheme val="minor"/>
          </rPr>
          <t>This column reflects the classifications of the expenditures, by position or other expense.</t>
        </r>
      </text>
    </comment>
    <comment ref="D39" authorId="0">
      <text>
        <r>
          <rPr>
            <sz val="12"/>
            <color indexed="81"/>
            <rFont val="Calibri"/>
            <family val="2"/>
            <scheme val="minor"/>
          </rPr>
          <t>For all classifications, identify the Activity ID related to the classification and funds.</t>
        </r>
      </text>
    </comment>
    <comment ref="E39" authorId="0">
      <text>
        <r>
          <rPr>
            <sz val="12"/>
            <color indexed="81"/>
            <rFont val="Calibri"/>
            <family val="2"/>
            <scheme val="minor"/>
          </rPr>
          <t>For all object codes, identify the Student Equity funds being expended by classification and Activity ID for Outreach.</t>
        </r>
      </text>
    </comment>
    <comment ref="F39" authorId="0">
      <text>
        <r>
          <rPr>
            <sz val="12"/>
            <color indexed="81"/>
            <rFont val="Calibri"/>
            <family val="2"/>
            <scheme val="minor"/>
          </rPr>
          <t>For all object codes, identify the Student Equity funds being expended by classification and Activity ID for Student Services &amp; Categoricals.</t>
        </r>
      </text>
    </comment>
    <comment ref="G39" authorId="0">
      <text>
        <r>
          <rPr>
            <sz val="12"/>
            <color indexed="81"/>
            <rFont val="Calibri"/>
            <family val="2"/>
            <scheme val="minor"/>
          </rPr>
          <t xml:space="preserve">For all object codes, identify the Student Equity funds being expended by classification and Activity ID for Research and Evaluation.
</t>
        </r>
      </text>
    </comment>
    <comment ref="H39" authorId="0">
      <text>
        <r>
          <rPr>
            <sz val="12"/>
            <color indexed="81"/>
            <rFont val="Calibri"/>
            <family val="2"/>
            <scheme val="minor"/>
          </rPr>
          <t xml:space="preserve">For all object codes, identify the Student Equity funds being expended by classification and Activity ID for Student Equity Coordination &amp; Planning.
</t>
        </r>
      </text>
    </comment>
    <comment ref="I39" authorId="0">
      <text>
        <r>
          <rPr>
            <sz val="12"/>
            <color indexed="81"/>
            <rFont val="Calibri"/>
            <family val="2"/>
            <scheme val="minor"/>
          </rPr>
          <t>For all object codes, identify the Student Equity funds being expended by classification and Activity ID for Curriculum/Course Development &amp; Adaptation.</t>
        </r>
      </text>
    </comment>
    <comment ref="J39" authorId="0">
      <text>
        <r>
          <rPr>
            <sz val="12"/>
            <color indexed="81"/>
            <rFont val="Calibri"/>
            <family val="2"/>
            <scheme val="minor"/>
          </rPr>
          <t>For all object codes, identify the Student Equity funds being expended by classification and Activity ID for Professional Development.</t>
        </r>
      </text>
    </comment>
    <comment ref="K39" authorId="0">
      <text>
        <r>
          <rPr>
            <sz val="12"/>
            <color indexed="81"/>
            <rFont val="Calibri"/>
            <family val="2"/>
            <scheme val="minor"/>
          </rPr>
          <t>For all object codes, identify the Student Equity funds being expended by classification and Activity ID for Instructional Support.</t>
        </r>
      </text>
    </comment>
    <comment ref="L39" authorId="0">
      <text>
        <r>
          <rPr>
            <sz val="12"/>
            <color indexed="81"/>
            <rFont val="Calibri"/>
            <family val="2"/>
            <scheme val="minor"/>
          </rPr>
          <t>For all object codes, identify the Student Equity funds being expended by classification and Activity ID for Direct Student Support.</t>
        </r>
      </text>
    </comment>
    <comment ref="M39" authorId="0">
      <text>
        <r>
          <rPr>
            <sz val="12"/>
            <color indexed="81"/>
            <rFont val="Calibri"/>
            <family val="2"/>
            <scheme val="minor"/>
          </rPr>
          <t>For all object codes, this column totals each line's Student Equity funds 
being expended by classification.</t>
        </r>
      </text>
    </comment>
    <comment ref="A57" authorId="0">
      <text>
        <r>
          <rPr>
            <sz val="12"/>
            <color indexed="81"/>
            <rFont val="Calibri"/>
            <family val="2"/>
            <scheme val="minor"/>
          </rPr>
          <t>This cell identifies the 4 digit object code of expenditure.</t>
        </r>
      </text>
    </comment>
    <comment ref="B57" authorId="0">
      <text>
        <r>
          <rPr>
            <sz val="12"/>
            <color indexed="81"/>
            <rFont val="Calibri"/>
            <family val="2"/>
            <scheme val="minor"/>
          </rPr>
          <t>This column reflects the classifications of the expenditures, by position or other expense.</t>
        </r>
      </text>
    </comment>
    <comment ref="D57" authorId="0">
      <text>
        <r>
          <rPr>
            <sz val="12"/>
            <color indexed="81"/>
            <rFont val="Calibri"/>
            <family val="2"/>
            <scheme val="minor"/>
          </rPr>
          <t>For all classifications, identify the Activity ID related to the classification and funds.</t>
        </r>
      </text>
    </comment>
    <comment ref="E57" authorId="0">
      <text>
        <r>
          <rPr>
            <sz val="12"/>
            <color indexed="81"/>
            <rFont val="Calibri"/>
            <family val="2"/>
            <scheme val="minor"/>
          </rPr>
          <t>For all object codes, identify the Student Equity funds being expended by classification and Activity ID for Outreach.</t>
        </r>
      </text>
    </comment>
    <comment ref="F57" authorId="0">
      <text>
        <r>
          <rPr>
            <sz val="12"/>
            <color indexed="81"/>
            <rFont val="Calibri"/>
            <family val="2"/>
            <scheme val="minor"/>
          </rPr>
          <t>For all object codes, identify the Student Equity funds being expended by classification and Activity ID for Student Services &amp; Categoricals.</t>
        </r>
      </text>
    </comment>
    <comment ref="G57" authorId="0">
      <text>
        <r>
          <rPr>
            <sz val="12"/>
            <color indexed="81"/>
            <rFont val="Calibri"/>
            <family val="2"/>
            <scheme val="minor"/>
          </rPr>
          <t xml:space="preserve">For all object codes, identify the Student Equity funds being expended by classification and Activity ID for Research and Evaluation.
</t>
        </r>
      </text>
    </comment>
    <comment ref="H57" authorId="0">
      <text>
        <r>
          <rPr>
            <sz val="12"/>
            <color indexed="81"/>
            <rFont val="Calibri"/>
            <family val="2"/>
            <scheme val="minor"/>
          </rPr>
          <t xml:space="preserve">For all object codes, identify the Student Equity funds being expended by classification and Activity ID for Student Equity Coordination &amp; Planning.
</t>
        </r>
      </text>
    </comment>
    <comment ref="I57" authorId="0">
      <text>
        <r>
          <rPr>
            <sz val="12"/>
            <color indexed="81"/>
            <rFont val="Calibri"/>
            <family val="2"/>
            <scheme val="minor"/>
          </rPr>
          <t>For all object codes, identify the Student Equity funds being expended by classification and Activity ID for Curriculum/Course Development &amp; Adaptation.</t>
        </r>
      </text>
    </comment>
    <comment ref="J57" authorId="0">
      <text>
        <r>
          <rPr>
            <sz val="12"/>
            <color indexed="81"/>
            <rFont val="Calibri"/>
            <family val="2"/>
            <scheme val="minor"/>
          </rPr>
          <t>For all object codes, identify the Student Equity funds being expended by classification and Activity ID for Professional Development.</t>
        </r>
      </text>
    </comment>
    <comment ref="K57" authorId="0">
      <text>
        <r>
          <rPr>
            <sz val="12"/>
            <color indexed="81"/>
            <rFont val="Calibri"/>
            <family val="2"/>
            <scheme val="minor"/>
          </rPr>
          <t>For all object codes, identify the Student Equity funds being expended by classification and Activity ID for Instructional Support.</t>
        </r>
      </text>
    </comment>
    <comment ref="L57" authorId="0">
      <text>
        <r>
          <rPr>
            <sz val="12"/>
            <color indexed="81"/>
            <rFont val="Calibri"/>
            <family val="2"/>
            <scheme val="minor"/>
          </rPr>
          <t>For all object codes, identify the Student Equity funds being expended by classification and Activity ID for Direct Student Support.</t>
        </r>
      </text>
    </comment>
    <comment ref="M57" authorId="0">
      <text>
        <r>
          <rPr>
            <sz val="12"/>
            <color indexed="81"/>
            <rFont val="Calibri"/>
            <family val="2"/>
            <scheme val="minor"/>
          </rPr>
          <t>For all object codes, this column totals each line's Student Equity funds 
being expended by classification.</t>
        </r>
      </text>
    </comment>
    <comment ref="A67" authorId="0">
      <text>
        <r>
          <rPr>
            <sz val="12"/>
            <color indexed="81"/>
            <rFont val="Calibri"/>
            <family val="2"/>
            <scheme val="minor"/>
          </rPr>
          <t>This cell identifies the 4 digit object code of expenditure.</t>
        </r>
      </text>
    </comment>
    <comment ref="B67" authorId="0">
      <text>
        <r>
          <rPr>
            <sz val="12"/>
            <color indexed="81"/>
            <rFont val="Calibri"/>
            <family val="2"/>
            <scheme val="minor"/>
          </rPr>
          <t>This column reflects the classifications of the expenditures, by position or other expense.</t>
        </r>
      </text>
    </comment>
    <comment ref="D67" authorId="0">
      <text>
        <r>
          <rPr>
            <sz val="12"/>
            <color indexed="81"/>
            <rFont val="Calibri"/>
            <family val="2"/>
            <scheme val="minor"/>
          </rPr>
          <t>For all classifications, identify the Activity ID related to the classification and funds.</t>
        </r>
      </text>
    </comment>
    <comment ref="E67" authorId="0">
      <text>
        <r>
          <rPr>
            <sz val="12"/>
            <color indexed="81"/>
            <rFont val="Calibri"/>
            <family val="2"/>
            <scheme val="minor"/>
          </rPr>
          <t>For all object codes, identify the Student Equity funds being expended by classification and Activity ID for Outreach.</t>
        </r>
      </text>
    </comment>
    <comment ref="F67" authorId="0">
      <text>
        <r>
          <rPr>
            <sz val="12"/>
            <color indexed="81"/>
            <rFont val="Calibri"/>
            <family val="2"/>
            <scheme val="minor"/>
          </rPr>
          <t>For all object codes, identify the Student Equity funds being expended by classification and Activity ID for Student Services &amp; Categoricals.</t>
        </r>
      </text>
    </comment>
    <comment ref="G67" authorId="0">
      <text>
        <r>
          <rPr>
            <sz val="12"/>
            <color indexed="81"/>
            <rFont val="Calibri"/>
            <family val="2"/>
            <scheme val="minor"/>
          </rPr>
          <t xml:space="preserve">For all object codes, identify the Student Equity funds being expended by classification and Activity ID for Research and Evaluation.
</t>
        </r>
      </text>
    </comment>
    <comment ref="H67" authorId="0">
      <text>
        <r>
          <rPr>
            <sz val="12"/>
            <color indexed="81"/>
            <rFont val="Calibri"/>
            <family val="2"/>
            <scheme val="minor"/>
          </rPr>
          <t xml:space="preserve">For all object codes, identify the Student Equity funds being expended by classification and Activity ID for Student Equity Coordination &amp; Planning.
</t>
        </r>
      </text>
    </comment>
    <comment ref="I67" authorId="0">
      <text>
        <r>
          <rPr>
            <sz val="12"/>
            <color indexed="81"/>
            <rFont val="Calibri"/>
            <family val="2"/>
            <scheme val="minor"/>
          </rPr>
          <t>For all object codes, identify the Student Equity funds being expended by classification and Activity ID for Curriculum/Course Development &amp; Adaptation.</t>
        </r>
      </text>
    </comment>
    <comment ref="J67" authorId="0">
      <text>
        <r>
          <rPr>
            <sz val="12"/>
            <color indexed="81"/>
            <rFont val="Calibri"/>
            <family val="2"/>
            <scheme val="minor"/>
          </rPr>
          <t>For all object codes, identify the Student Equity funds being expended by classification and Activity ID for Professional Development.</t>
        </r>
      </text>
    </comment>
    <comment ref="K67" authorId="0">
      <text>
        <r>
          <rPr>
            <sz val="12"/>
            <color indexed="81"/>
            <rFont val="Calibri"/>
            <family val="2"/>
            <scheme val="minor"/>
          </rPr>
          <t>For all object codes, identify the Student Equity funds being expended by classification and Activity ID for Instructional Support.</t>
        </r>
      </text>
    </comment>
    <comment ref="L67" authorId="0">
      <text>
        <r>
          <rPr>
            <sz val="12"/>
            <color indexed="81"/>
            <rFont val="Calibri"/>
            <family val="2"/>
            <scheme val="minor"/>
          </rPr>
          <t>For all object codes, identify the Student Equity funds being expended by classification and Activity ID for Direct Student Support.</t>
        </r>
      </text>
    </comment>
    <comment ref="M67" authorId="0">
      <text>
        <r>
          <rPr>
            <sz val="12"/>
            <color indexed="81"/>
            <rFont val="Calibri"/>
            <family val="2"/>
            <scheme val="minor"/>
          </rPr>
          <t>For all object codes, this column totals each line's Student Equity funds 
being expended by classification.</t>
        </r>
      </text>
    </comment>
    <comment ref="A76" authorId="0">
      <text>
        <r>
          <rPr>
            <sz val="12"/>
            <color indexed="81"/>
            <rFont val="Calibri"/>
            <family val="2"/>
            <scheme val="minor"/>
          </rPr>
          <t>This cell identifies the 4 digit object code of expenditure.</t>
        </r>
      </text>
    </comment>
    <comment ref="B76" authorId="0">
      <text>
        <r>
          <rPr>
            <sz val="12"/>
            <color indexed="81"/>
            <rFont val="Calibri"/>
            <family val="2"/>
            <scheme val="minor"/>
          </rPr>
          <t>This column reflects the classifications of the expenditures, by position or other expense.</t>
        </r>
      </text>
    </comment>
    <comment ref="D76" authorId="0">
      <text>
        <r>
          <rPr>
            <sz val="12"/>
            <color indexed="81"/>
            <rFont val="Calibri"/>
            <family val="2"/>
            <scheme val="minor"/>
          </rPr>
          <t>For all classifications, identify the Activity ID related to the classification and funds.</t>
        </r>
      </text>
    </comment>
    <comment ref="E76" authorId="0">
      <text>
        <r>
          <rPr>
            <sz val="12"/>
            <color indexed="81"/>
            <rFont val="Calibri"/>
            <family val="2"/>
            <scheme val="minor"/>
          </rPr>
          <t>For all object codes, identify the Student Equity funds being expended by classification and Activity ID for Outreach.</t>
        </r>
      </text>
    </comment>
    <comment ref="F76" authorId="0">
      <text>
        <r>
          <rPr>
            <sz val="12"/>
            <color indexed="81"/>
            <rFont val="Calibri"/>
            <family val="2"/>
            <scheme val="minor"/>
          </rPr>
          <t>For all object codes, identify the Student Equity funds being expended by classification and Activity ID for Student Services &amp; Categoricals.</t>
        </r>
      </text>
    </comment>
    <comment ref="G76" authorId="0">
      <text>
        <r>
          <rPr>
            <sz val="12"/>
            <color indexed="81"/>
            <rFont val="Calibri"/>
            <family val="2"/>
            <scheme val="minor"/>
          </rPr>
          <t xml:space="preserve">For all object codes, identify the Student Equity funds being expended by classification and Activity ID for Research and Evaluation.
</t>
        </r>
      </text>
    </comment>
    <comment ref="H76" authorId="0">
      <text>
        <r>
          <rPr>
            <sz val="12"/>
            <color indexed="81"/>
            <rFont val="Calibri"/>
            <family val="2"/>
            <scheme val="minor"/>
          </rPr>
          <t xml:space="preserve">For all object codes, identify the Student Equity funds being expended by classification and Activity ID for Student Equity Coordination &amp; Planning.
</t>
        </r>
      </text>
    </comment>
    <comment ref="I76" authorId="0">
      <text>
        <r>
          <rPr>
            <sz val="12"/>
            <color indexed="81"/>
            <rFont val="Calibri"/>
            <family val="2"/>
            <scheme val="minor"/>
          </rPr>
          <t>For all object codes, identify the Student Equity funds being expended by classification and Activity ID for Curriculum/Course Development &amp; Adaptation.</t>
        </r>
      </text>
    </comment>
    <comment ref="J76" authorId="0">
      <text>
        <r>
          <rPr>
            <sz val="12"/>
            <color indexed="81"/>
            <rFont val="Calibri"/>
            <family val="2"/>
            <scheme val="minor"/>
          </rPr>
          <t>For all object codes, identify the Student Equity funds being expended by classification and Activity ID for Professional Development.</t>
        </r>
      </text>
    </comment>
    <comment ref="K76" authorId="0">
      <text>
        <r>
          <rPr>
            <sz val="12"/>
            <color indexed="81"/>
            <rFont val="Calibri"/>
            <family val="2"/>
            <scheme val="minor"/>
          </rPr>
          <t>For all object codes, identify the Student Equity funds being expended by classification and Activity ID for Instructional Support.</t>
        </r>
      </text>
    </comment>
    <comment ref="L76" authorId="0">
      <text>
        <r>
          <rPr>
            <sz val="12"/>
            <color indexed="81"/>
            <rFont val="Calibri"/>
            <family val="2"/>
            <scheme val="minor"/>
          </rPr>
          <t>For all object codes, identify the Student Equity funds being expended by classification and Activity ID for Direct Student Support.</t>
        </r>
      </text>
    </comment>
    <comment ref="M76" authorId="0">
      <text>
        <r>
          <rPr>
            <sz val="12"/>
            <color indexed="81"/>
            <rFont val="Calibri"/>
            <family val="2"/>
            <scheme val="minor"/>
          </rPr>
          <t>For all object codes, this column totals each line's Student Equity funds 
being expended by classification.</t>
        </r>
      </text>
    </comment>
    <comment ref="A84" authorId="0">
      <text>
        <r>
          <rPr>
            <sz val="12"/>
            <color indexed="81"/>
            <rFont val="Calibri"/>
            <family val="2"/>
            <scheme val="minor"/>
          </rPr>
          <t>This cell identifies the 4 digit object code of expenditure.</t>
        </r>
      </text>
    </comment>
    <comment ref="B84" authorId="0">
      <text>
        <r>
          <rPr>
            <sz val="12"/>
            <color indexed="81"/>
            <rFont val="Calibri"/>
            <family val="2"/>
            <scheme val="minor"/>
          </rPr>
          <t>This column reflects the classifications of the expenditures, by position or other expense.</t>
        </r>
      </text>
    </comment>
    <comment ref="D84" authorId="0">
      <text>
        <r>
          <rPr>
            <sz val="12"/>
            <color indexed="81"/>
            <rFont val="Calibri"/>
            <family val="2"/>
            <scheme val="minor"/>
          </rPr>
          <t>For all classifications, identify the Activity ID related to the classification and funds.</t>
        </r>
      </text>
    </comment>
    <comment ref="E84" authorId="0">
      <text>
        <r>
          <rPr>
            <sz val="12"/>
            <color indexed="81"/>
            <rFont val="Calibri"/>
            <family val="2"/>
            <scheme val="minor"/>
          </rPr>
          <t>For all object codes, identify the Student Equity funds being expended by classification and Activity ID for Outreach.</t>
        </r>
      </text>
    </comment>
    <comment ref="F84" authorId="0">
      <text>
        <r>
          <rPr>
            <sz val="12"/>
            <color indexed="81"/>
            <rFont val="Calibri"/>
            <family val="2"/>
            <scheme val="minor"/>
          </rPr>
          <t>For all object codes, identify the Student Equity funds being expended by classification and Activity ID for Student Services &amp; Categoricals.</t>
        </r>
      </text>
    </comment>
    <comment ref="G84" authorId="0">
      <text>
        <r>
          <rPr>
            <sz val="12"/>
            <color indexed="81"/>
            <rFont val="Calibri"/>
            <family val="2"/>
            <scheme val="minor"/>
          </rPr>
          <t xml:space="preserve">For all object codes, identify the Student Equity funds being expended by classification and Activity ID for Research and Evaluation.
</t>
        </r>
      </text>
    </comment>
    <comment ref="H84" authorId="0">
      <text>
        <r>
          <rPr>
            <sz val="12"/>
            <color indexed="81"/>
            <rFont val="Calibri"/>
            <family val="2"/>
            <scheme val="minor"/>
          </rPr>
          <t xml:space="preserve">For all object codes, identify the Student Equity funds being expended by classification and Activity ID for Student Equity Coordination &amp; Planning.
</t>
        </r>
      </text>
    </comment>
    <comment ref="I84" authorId="0">
      <text>
        <r>
          <rPr>
            <sz val="12"/>
            <color indexed="81"/>
            <rFont val="Calibri"/>
            <family val="2"/>
            <scheme val="minor"/>
          </rPr>
          <t>For all object codes, identify the Student Equity funds being expended by classification and Activity ID for Curriculum/Course Development &amp; Adaptation.</t>
        </r>
      </text>
    </comment>
    <comment ref="J84" authorId="0">
      <text>
        <r>
          <rPr>
            <sz val="12"/>
            <color indexed="81"/>
            <rFont val="Calibri"/>
            <family val="2"/>
            <scheme val="minor"/>
          </rPr>
          <t>For all object codes, identify the Student Equity funds being expended by classification and Activity ID for Professional Development.</t>
        </r>
      </text>
    </comment>
    <comment ref="K84" authorId="0">
      <text>
        <r>
          <rPr>
            <sz val="12"/>
            <color indexed="81"/>
            <rFont val="Calibri"/>
            <family val="2"/>
            <scheme val="minor"/>
          </rPr>
          <t>For all object codes, identify the Student Equity funds being expended by classification and Activity ID for Instructional Support.</t>
        </r>
      </text>
    </comment>
    <comment ref="L84" authorId="0">
      <text>
        <r>
          <rPr>
            <sz val="12"/>
            <color indexed="81"/>
            <rFont val="Calibri"/>
            <family val="2"/>
            <scheme val="minor"/>
          </rPr>
          <t>For all object codes, identify the Student Equity funds being expended by classification and Activity ID for Direct Student Support.</t>
        </r>
      </text>
    </comment>
    <comment ref="M84" authorId="0">
      <text>
        <r>
          <rPr>
            <sz val="12"/>
            <color indexed="81"/>
            <rFont val="Calibri"/>
            <family val="2"/>
            <scheme val="minor"/>
          </rPr>
          <t>For all object codes, this column totals each line's Student Equity funds 
being expended by classification.</t>
        </r>
      </text>
    </comment>
  </commentList>
</comments>
</file>

<file path=xl/comments3.xml><?xml version="1.0" encoding="utf-8"?>
<comments xmlns="http://schemas.openxmlformats.org/spreadsheetml/2006/main">
  <authors>
    <author>Orta, Jason</author>
  </authors>
  <commentList>
    <comment ref="J30" authorId="0">
      <text>
        <r>
          <rPr>
            <b/>
            <sz val="9"/>
            <color indexed="81"/>
            <rFont val="Tahoma"/>
            <family val="2"/>
          </rPr>
          <t>Orta, Jason:</t>
        </r>
        <r>
          <rPr>
            <sz val="9"/>
            <color indexed="81"/>
            <rFont val="Tahoma"/>
            <family val="2"/>
          </rPr>
          <t xml:space="preserve">
Moved to bottom for the list because it was in the way…
</t>
        </r>
      </text>
    </comment>
  </commentList>
</comments>
</file>

<file path=xl/sharedStrings.xml><?xml version="1.0" encoding="utf-8"?>
<sst xmlns="http://schemas.openxmlformats.org/spreadsheetml/2006/main" count="537" uniqueCount="425">
  <si>
    <t>Total</t>
  </si>
  <si>
    <t>Classification</t>
  </si>
  <si>
    <t>Employee Benefits</t>
  </si>
  <si>
    <t>Capital Outlay</t>
  </si>
  <si>
    <t>Date</t>
  </si>
  <si>
    <t>Phone Number</t>
  </si>
  <si>
    <t>Other Outgo</t>
  </si>
  <si>
    <t>Supplies &amp; Materials</t>
  </si>
  <si>
    <t>Certification</t>
  </si>
  <si>
    <t>Academic Salaries: Position Title(s)</t>
  </si>
  <si>
    <t>Classified and Other Nonacademic Salaries: Position Title(s)</t>
  </si>
  <si>
    <t>Basic instructions:</t>
  </si>
  <si>
    <t>Blue colored cells indicate a pre-populated cell and cannot be modified.</t>
  </si>
  <si>
    <t>Gray colored cells indicate a formula and cannot be modified.</t>
  </si>
  <si>
    <t>District</t>
  </si>
  <si>
    <t xml:space="preserve">College  </t>
  </si>
  <si>
    <t>Allan Hancock CCD</t>
  </si>
  <si>
    <t>Alameda College</t>
  </si>
  <si>
    <t>Antelope Valley CCD</t>
  </si>
  <si>
    <t>Allan Hancock College</t>
  </si>
  <si>
    <t>Barstow CCD</t>
  </si>
  <si>
    <t>American River College</t>
  </si>
  <si>
    <t>Butte CCD</t>
  </si>
  <si>
    <t>Antelope Valley College</t>
  </si>
  <si>
    <t>Cabrillo CCD</t>
  </si>
  <si>
    <t>Bakersfield College</t>
  </si>
  <si>
    <t>Cerritos CCD</t>
  </si>
  <si>
    <t>Barstow College</t>
  </si>
  <si>
    <t>Chabot-Las Positas CCD</t>
  </si>
  <si>
    <t>Berkeley City College</t>
  </si>
  <si>
    <t>Chaffey CCD</t>
  </si>
  <si>
    <t>Butte College</t>
  </si>
  <si>
    <t>Citrus CCD</t>
  </si>
  <si>
    <t>Cabrillo College</t>
  </si>
  <si>
    <t>Coast CCD</t>
  </si>
  <si>
    <t>Canada College</t>
  </si>
  <si>
    <t>Compton CCD</t>
  </si>
  <si>
    <t>College of the Canyons</t>
  </si>
  <si>
    <t>Contra Costa CCD</t>
  </si>
  <si>
    <t>Cerritos College</t>
  </si>
  <si>
    <t>Copper Mt. CCD</t>
  </si>
  <si>
    <t>Cerro Coso College</t>
  </si>
  <si>
    <t>Desert CCD</t>
  </si>
  <si>
    <t>Chabot College</t>
  </si>
  <si>
    <t>El Camino CCD</t>
  </si>
  <si>
    <t>Chaffey College</t>
  </si>
  <si>
    <t>Feather River CCD</t>
  </si>
  <si>
    <t>Citrus College</t>
  </si>
  <si>
    <t>Foothill-DeAnza CCD</t>
  </si>
  <si>
    <t>Coastline College</t>
  </si>
  <si>
    <t>Gavilan Joint CCD</t>
  </si>
  <si>
    <t>Columbia College</t>
  </si>
  <si>
    <t>Glendale CCD</t>
  </si>
  <si>
    <t>Compton College</t>
  </si>
  <si>
    <t>Grossmont Cuyamaca CCD</t>
  </si>
  <si>
    <t>Contra Costa College</t>
  </si>
  <si>
    <t>Hartnell CCD</t>
  </si>
  <si>
    <t xml:space="preserve">Copper Mt. College </t>
  </si>
  <si>
    <t>Imperial CCD</t>
  </si>
  <si>
    <t>Cosumnes River College</t>
  </si>
  <si>
    <t>Kern CCD</t>
  </si>
  <si>
    <t>Crafton Hills College</t>
  </si>
  <si>
    <t>Lake Tahoe CCD</t>
  </si>
  <si>
    <t>Cuesta College</t>
  </si>
  <si>
    <t>Lassen CCD</t>
  </si>
  <si>
    <t>Cuyamaca College</t>
  </si>
  <si>
    <t xml:space="preserve">Long Beach CCD </t>
  </si>
  <si>
    <t>Cypress College</t>
  </si>
  <si>
    <t>Los Angeles CCD</t>
  </si>
  <si>
    <t>De Anza College</t>
  </si>
  <si>
    <t>Los Rios CCD</t>
  </si>
  <si>
    <t>College of the Desert</t>
  </si>
  <si>
    <t>Marin CCD</t>
  </si>
  <si>
    <t>Diablo Valley College</t>
  </si>
  <si>
    <t>Mendocino-Lake CCD</t>
  </si>
  <si>
    <t>East Los Angeles College</t>
  </si>
  <si>
    <t>Merced CCD</t>
  </si>
  <si>
    <t>El Camino College</t>
  </si>
  <si>
    <t>Mira Costa CCD</t>
  </si>
  <si>
    <t>Evergreen Valley College</t>
  </si>
  <si>
    <t>Monterey Peninsula CCD</t>
  </si>
  <si>
    <t>Feather River College</t>
  </si>
  <si>
    <t>Mt. San Antonio CCD</t>
  </si>
  <si>
    <t>Folsom Lake</t>
  </si>
  <si>
    <t>Mt. San Jacinto CCD</t>
  </si>
  <si>
    <t>Foothill College</t>
  </si>
  <si>
    <t>Napa Valley CCD</t>
  </si>
  <si>
    <t>Fresno City College</t>
  </si>
  <si>
    <t>North Orange County CCD</t>
  </si>
  <si>
    <t>Fullerton College</t>
  </si>
  <si>
    <t>Ohlone CCD</t>
  </si>
  <si>
    <t>Gavilan College</t>
  </si>
  <si>
    <t>Palo Verde CCD</t>
  </si>
  <si>
    <t>Glendale College</t>
  </si>
  <si>
    <t>Palomar CCD</t>
  </si>
  <si>
    <t>Golden West College</t>
  </si>
  <si>
    <t>Pasadena Area CCD</t>
  </si>
  <si>
    <t>Grossmont College</t>
  </si>
  <si>
    <t>Peralta CCD</t>
  </si>
  <si>
    <t>Hartnell College</t>
  </si>
  <si>
    <t>Rancho Santiago CCD</t>
  </si>
  <si>
    <t>Imperial Valley College</t>
  </si>
  <si>
    <t>Redwoods CCD</t>
  </si>
  <si>
    <t>Irvine Valley College</t>
  </si>
  <si>
    <t>Rio Hondo CCD</t>
  </si>
  <si>
    <t>Lake Tahoe College</t>
  </si>
  <si>
    <t>Riverside CCD</t>
  </si>
  <si>
    <t>Laney College</t>
  </si>
  <si>
    <t>San Bernardino CCD</t>
  </si>
  <si>
    <t>Las Positas College</t>
  </si>
  <si>
    <t>San Diego CCD</t>
  </si>
  <si>
    <t>Lassen College</t>
  </si>
  <si>
    <t>San Francisco CCD</t>
  </si>
  <si>
    <t>Long Beach City College</t>
  </si>
  <si>
    <t>San Joaquin Delta CCD</t>
  </si>
  <si>
    <t>Los Angeles City College</t>
  </si>
  <si>
    <t>San Jose-Evergreen CCD</t>
  </si>
  <si>
    <t>Los Angeles Harbor College</t>
  </si>
  <si>
    <t>San Luis Obispo CCD</t>
  </si>
  <si>
    <t>Los Angeles Mission College</t>
  </si>
  <si>
    <t>San Mateo CCD</t>
  </si>
  <si>
    <t>Los Angeles Pierce College</t>
  </si>
  <si>
    <t>Santa Barbara CCD</t>
  </si>
  <si>
    <t>Los Angeles Southwest College</t>
  </si>
  <si>
    <t>Santa Clarita CCD</t>
  </si>
  <si>
    <t>Los Angeles Trade-Tech College</t>
  </si>
  <si>
    <t>Santa Monica CCD</t>
  </si>
  <si>
    <t>Los Angeles Valley College</t>
  </si>
  <si>
    <t>Sequoias CCD</t>
  </si>
  <si>
    <t>Los Medanos College</t>
  </si>
  <si>
    <t>Shasta-Tehama-Trinity CCD</t>
  </si>
  <si>
    <t>Marin College</t>
  </si>
  <si>
    <t>Sierra CCD</t>
  </si>
  <si>
    <t>Mendocino College</t>
  </si>
  <si>
    <t>Siskiyou Joint CCD</t>
  </si>
  <si>
    <t>Merced College</t>
  </si>
  <si>
    <t>Solano CCD</t>
  </si>
  <si>
    <t>Merritt College</t>
  </si>
  <si>
    <t>Sonoma County CCD</t>
  </si>
  <si>
    <t>Mira Costa College</t>
  </si>
  <si>
    <t>South Orange County CCD</t>
  </si>
  <si>
    <t>Mission College</t>
  </si>
  <si>
    <t>Southwestern CCD</t>
  </si>
  <si>
    <t>Modesto Junior College</t>
  </si>
  <si>
    <t>State Center CCD</t>
  </si>
  <si>
    <t>Monterey Peninsula College</t>
  </si>
  <si>
    <t>Ventura CCD</t>
  </si>
  <si>
    <t>Moorpark College</t>
  </si>
  <si>
    <t>Victor Valley CCD</t>
  </si>
  <si>
    <t>Moreno Valley College</t>
  </si>
  <si>
    <t>West Hills CCD</t>
  </si>
  <si>
    <t>Mt. San Antonio College</t>
  </si>
  <si>
    <t>West Kern CCD</t>
  </si>
  <si>
    <t>Mt. San Jacinto College</t>
  </si>
  <si>
    <t>West Valley CCD</t>
  </si>
  <si>
    <t>Napa College</t>
  </si>
  <si>
    <t>Yosemite CCD</t>
  </si>
  <si>
    <t>Norco College</t>
  </si>
  <si>
    <t>Yuba CCD</t>
  </si>
  <si>
    <t>Ohlone College</t>
  </si>
  <si>
    <t>Orange Coast College</t>
  </si>
  <si>
    <t>Oxnard College</t>
  </si>
  <si>
    <t>Palo Verde College</t>
  </si>
  <si>
    <t>Palomar College</t>
  </si>
  <si>
    <t>Pasadena City College</t>
  </si>
  <si>
    <t>Porterville College</t>
  </si>
  <si>
    <t>College of the Redwoods</t>
  </si>
  <si>
    <t>Reedley College</t>
  </si>
  <si>
    <t>Rio Hondo College</t>
  </si>
  <si>
    <t>Riverside College</t>
  </si>
  <si>
    <t>Sacramento City College</t>
  </si>
  <si>
    <t>Saddleback College</t>
  </si>
  <si>
    <t>San Bernardino Valley College</t>
  </si>
  <si>
    <t>San Diego City College</t>
  </si>
  <si>
    <t>San Diego Mesa College</t>
  </si>
  <si>
    <t>San Diego Miramar College</t>
  </si>
  <si>
    <t>San Francisco City College</t>
  </si>
  <si>
    <t>San Joaquin Delta College</t>
  </si>
  <si>
    <t>San Jose City College</t>
  </si>
  <si>
    <t>College of San Mateo</t>
  </si>
  <si>
    <t>Santa Ana College</t>
  </si>
  <si>
    <t>Santa Barbara City College</t>
  </si>
  <si>
    <t>Santa Monica College</t>
  </si>
  <si>
    <t>Santa Rosa Junior College</t>
  </si>
  <si>
    <t>Santiago Canyon College</t>
  </si>
  <si>
    <t>College of the Sequoias</t>
  </si>
  <si>
    <t>Shasta College</t>
  </si>
  <si>
    <t>Sierra College</t>
  </si>
  <si>
    <t>College of the Siskiyous</t>
  </si>
  <si>
    <t>Skyline College</t>
  </si>
  <si>
    <t>Solano College</t>
  </si>
  <si>
    <t>Southwestern College</t>
  </si>
  <si>
    <t>Taft College</t>
  </si>
  <si>
    <t>Ventura College</t>
  </si>
  <si>
    <t>Victor Valley College</t>
  </si>
  <si>
    <t>West Hills Coalinga College</t>
  </si>
  <si>
    <t>West Hills Lemoore College</t>
  </si>
  <si>
    <t>West Los Angeles College</t>
  </si>
  <si>
    <t>West Valley College</t>
  </si>
  <si>
    <t>Woodland College</t>
  </si>
  <si>
    <t>Yuba College</t>
  </si>
  <si>
    <t>District Business Manager (Typed name and signature)</t>
  </si>
  <si>
    <t>Email address</t>
  </si>
  <si>
    <t>Other Operating Expenses and Services</t>
  </si>
  <si>
    <t>Credit</t>
  </si>
  <si>
    <t>Noncredit</t>
  </si>
  <si>
    <t>Select Credit or Noncredit</t>
  </si>
  <si>
    <t>Select district</t>
  </si>
  <si>
    <t>Select college</t>
  </si>
  <si>
    <t>Cover Page</t>
  </si>
  <si>
    <t>Yellow highlighted cells allow you to enter a value, either by selecting from a drop down list or typing in the cell.</t>
  </si>
  <si>
    <t>Do First</t>
  </si>
  <si>
    <t>Friday</t>
  </si>
  <si>
    <t>+</t>
  </si>
  <si>
    <t>-</t>
  </si>
  <si>
    <t>Select Yes or No</t>
  </si>
  <si>
    <t>Yes</t>
  </si>
  <si>
    <t>No</t>
  </si>
  <si>
    <t xml:space="preserve"> California Community Colleges Legislative Reporting Requirement - 2011-12</t>
  </si>
  <si>
    <t>Utilization of Categorical Flexibility Provision</t>
  </si>
  <si>
    <t>DISTRICT</t>
  </si>
  <si>
    <t>CBO or Designee</t>
  </si>
  <si>
    <t>Jeanette L. Gordon, Chief Financial Officer</t>
  </si>
  <si>
    <t xml:space="preserve">NO FUNDS TRANSFERRED </t>
  </si>
  <si>
    <t>Total 2011-12 Statewide Funding</t>
  </si>
  <si>
    <t>Amount Moved Out of Category</t>
  </si>
  <si>
    <t>Amount Moved Into Category</t>
  </si>
  <si>
    <t>Childcare Tax Bail Out</t>
  </si>
  <si>
    <t>Equal Employment Opportunity</t>
  </si>
  <si>
    <t xml:space="preserve">Economic Development  </t>
  </si>
  <si>
    <t xml:space="preserve">Apprenticeship </t>
  </si>
  <si>
    <t xml:space="preserve">Part-time Faculty Office Hours </t>
  </si>
  <si>
    <t xml:space="preserve">Part-time Faculty Health Insurance </t>
  </si>
  <si>
    <t xml:space="preserve">Part-time Faculty Compensation </t>
  </si>
  <si>
    <t xml:space="preserve">Matriculation </t>
  </si>
  <si>
    <t xml:space="preserve">Transfer Education and Articulation </t>
  </si>
  <si>
    <t xml:space="preserve">Physical Plant and Instructional Support </t>
  </si>
  <si>
    <t>Career Technical Education *</t>
  </si>
  <si>
    <t>XXX</t>
  </si>
  <si>
    <t xml:space="preserve">Student Financial Aid Administration </t>
  </si>
  <si>
    <t>Foster Care Education Program</t>
  </si>
  <si>
    <t xml:space="preserve">Fund for Student Success </t>
  </si>
  <si>
    <t xml:space="preserve">CalWORKs  </t>
  </si>
  <si>
    <t>Student Success Initiative - Basic Skills</t>
  </si>
  <si>
    <t>Nursing Support</t>
  </si>
  <si>
    <t>Disabled Students</t>
  </si>
  <si>
    <t>Extended Opportunity Programs &amp; Services</t>
  </si>
  <si>
    <t xml:space="preserve">CARE </t>
  </si>
  <si>
    <t>Telecom &amp; Technology Services</t>
  </si>
  <si>
    <r>
      <t xml:space="preserve">Funds may be transferred </t>
    </r>
    <r>
      <rPr>
        <b/>
        <sz val="11"/>
        <color indexed="8"/>
        <rFont val="Calibri"/>
        <family val="2"/>
      </rPr>
      <t>out of</t>
    </r>
    <r>
      <rPr>
        <sz val="10"/>
        <rFont val="Arial"/>
        <family val="2"/>
      </rPr>
      <t xml:space="preserve"> any</t>
    </r>
    <r>
      <rPr>
        <b/>
        <sz val="11"/>
        <color indexed="8"/>
        <rFont val="Calibri"/>
        <family val="2"/>
      </rPr>
      <t xml:space="preserve"> shaded</t>
    </r>
    <r>
      <rPr>
        <sz val="10"/>
        <rFont val="Arial"/>
        <family val="2"/>
      </rPr>
      <t xml:space="preserve"> categorical program and </t>
    </r>
    <r>
      <rPr>
        <b/>
        <sz val="11"/>
        <color indexed="8"/>
        <rFont val="Calibri"/>
        <family val="2"/>
      </rPr>
      <t>into</t>
    </r>
    <r>
      <rPr>
        <sz val="10"/>
        <rFont val="Arial"/>
        <family val="2"/>
      </rPr>
      <t xml:space="preserve"> any categorical program shown on this page.</t>
    </r>
  </si>
  <si>
    <t>* Career Technical Education is funded elsewhere in the budget and is not included in the flexibility provision.</t>
  </si>
  <si>
    <t xml:space="preserve">** The Chancellor may adjust allocations for these programs in support of statewide and regional functions. </t>
  </si>
  <si>
    <t>2011 State Budget Act (SB 87, Item 6870-101-0001, Provision 28)</t>
  </si>
  <si>
    <t>Enter whole numbers only</t>
  </si>
  <si>
    <t xml:space="preserve">cell: </t>
  </si>
  <si>
    <t>Select the CCC Categorical Program</t>
  </si>
  <si>
    <t>District Chancellor (Typed name and signature)</t>
  </si>
  <si>
    <t>College President (Typed name and signature)</t>
  </si>
  <si>
    <t>Clovis College</t>
  </si>
  <si>
    <t>North Orange School of Coninuing Ed</t>
  </si>
  <si>
    <t>San Diego Continuing Education</t>
  </si>
  <si>
    <t>includes NOSCE and SDCE</t>
  </si>
  <si>
    <t>Year-End Expenditures Report</t>
  </si>
  <si>
    <t xml:space="preserve"> report) process? If yes, how much? (show returned funds as a negative)</t>
  </si>
  <si>
    <t xml:space="preserve">        report) process? If yes, how much? (show returned funds as a negative)</t>
  </si>
  <si>
    <t>Report Due</t>
  </si>
  <si>
    <t xml:space="preserve">  </t>
  </si>
  <si>
    <t>For assistance in completing this report, please contact:</t>
  </si>
  <si>
    <t>amount here.  If you returned funds, please enter the amount as a negative number.</t>
  </si>
  <si>
    <t>college needs to review the actual expenditures and make necessary adjustments.  If balance</t>
  </si>
  <si>
    <t xml:space="preserve"> remains positive, then the funds must be returned to the Chancellor's Office.</t>
  </si>
  <si>
    <t>Be sure to include the name of the college in the subject line of the email.</t>
  </si>
  <si>
    <t xml:space="preserve">District:  </t>
  </si>
  <si>
    <t xml:space="preserve">College:  </t>
  </si>
  <si>
    <t>You will be able to enter whole numbers only (no cents).</t>
  </si>
  <si>
    <t xml:space="preserve">                                                Specific Entry Instructions</t>
  </si>
  <si>
    <t>If the balance is negative, then final expenditures exceed the allocation available and the college</t>
  </si>
  <si>
    <t>Object Code</t>
  </si>
  <si>
    <t>Student Equity</t>
  </si>
  <si>
    <t>Multi-college districts that use any portion of the Student Equity allocation to conduct equity-related activities at the district</t>
  </si>
  <si>
    <t>studentequity@cccco.edu</t>
  </si>
  <si>
    <t>Part I: Student Equity Funding</t>
  </si>
  <si>
    <t>Part II: Student Equity Expenditures</t>
  </si>
  <si>
    <t>This workbook contains 5 protected spreadsheets in the following order:</t>
  </si>
  <si>
    <t xml:space="preserve">You may enter data in spreadsheets 2-5. Use the tab key to move around in each spreadsheet. At the bottom of some of </t>
  </si>
  <si>
    <t xml:space="preserve">Total Student Equity Funds Available for Expenditures </t>
  </si>
  <si>
    <t xml:space="preserve">                                                Part I: Student Equity Funding</t>
  </si>
  <si>
    <t>calculates allocations by district. The district determines the amount allocated to each college. Colleges</t>
  </si>
  <si>
    <t>in multi-college districts will need to obtain their college allocation from the district office.</t>
  </si>
  <si>
    <t>then the balance should be zero.</t>
  </si>
  <si>
    <r>
      <t xml:space="preserve">needs to review the actual expenditures and make necessary adjustments.  </t>
    </r>
    <r>
      <rPr>
        <b/>
        <sz val="12"/>
        <rFont val="Calibri"/>
        <family val="2"/>
      </rPr>
      <t>The Year-End</t>
    </r>
  </si>
  <si>
    <t xml:space="preserve">Part II: Student Equity Expenditures </t>
  </si>
  <si>
    <t xml:space="preserve">Report expenditures of the college's Student Equity allocation by object code as defined by the California Community Colleges Budget and Accounting Manual (BAM).  </t>
  </si>
  <si>
    <t>Activity ID</t>
  </si>
  <si>
    <t>Outreach</t>
  </si>
  <si>
    <t>Student Serivces &amp; Categoricals</t>
  </si>
  <si>
    <t>Research and Evaluation</t>
  </si>
  <si>
    <t>Professional Development</t>
  </si>
  <si>
    <t>Instructional Support</t>
  </si>
  <si>
    <t>Direct Student Support</t>
  </si>
  <si>
    <t xml:space="preserve">Subtotal </t>
  </si>
  <si>
    <t xml:space="preserve">Grand Total </t>
  </si>
  <si>
    <t xml:space="preserve">                       Part II: Student Equity Expenditures</t>
  </si>
  <si>
    <t xml:space="preserve">                       Other Instructions</t>
  </si>
  <si>
    <t>Eligible Expenditures:</t>
  </si>
  <si>
    <t>10. In-State travel in support of student equity.  Out-of-state travel for college employees or students will be considered on a case-by-case basis, with prior approval from the Chancellor's Office.</t>
  </si>
  <si>
    <t>11. Computers and related peripherals to be used primarily by students, excluding large scale technology projects.</t>
  </si>
  <si>
    <t xml:space="preserve">12. Other Direct Student Support including books, miscellaneous supplies and materials for students, student transportation, and child care. </t>
  </si>
  <si>
    <t>Ineligible Expenditures:</t>
  </si>
  <si>
    <t xml:space="preserve">1.   Construction, maintenance or purchase of buildings - Student Equity funds may not be used for the construction, remodeling, renovation, maintenance or purchase of buildings.                                                                                                                                                                                                                                                                                                     </t>
  </si>
  <si>
    <t xml:space="preserve">2.   Gifts - Public funds, incuding Student Equity funds, may not be used for gifts or monetary awards of any kind.                                                                                                                                                                                                                                                                                                                         </t>
  </si>
  <si>
    <t xml:space="preserve">3.   Stipends for Students - Student Equity funds cannot be used to pay stipends to students for participation in student equity activities.                                                                                                                                                                                                                                                                                       </t>
  </si>
  <si>
    <t xml:space="preserve">6.   Political or Professional Dues, Memberships, or Contributions - Student Equity funds cannot be used to pay for these expenses.                                                                                                                                                                                                          </t>
  </si>
  <si>
    <t xml:space="preserve">7.   Rental of Off-Campus Space - Student Equity funds cannot be used to pay for off-campus space.                                                                                                                                                                                                                                                                                     </t>
  </si>
  <si>
    <t xml:space="preserve">8.   Legal and Audit Expenses - Student Equity funds cannot be used to pay for legal or audit exceptions.                                                                                                                                                                                                                                                                                                    </t>
  </si>
  <si>
    <t>9.   Indirect costs - Student Equity funds cannot be used to pay for indirect costs, such as heat, electicity or janitorial services.</t>
  </si>
  <si>
    <t xml:space="preserve">10. Travel Costs unrelated to Student Equity - Student Equity funds cannot be used to pay for the cost of travel not directly related to Sutdent Equity activities or functions.                                                                                                                                                                                                                                                                    </t>
  </si>
  <si>
    <t xml:space="preserve">11. Vehicles - Student Equity funds cannot be used to purchase or lease vehicles.                                                                                                                                                                                                                                                                                                                                                                                                                                                                                                                                                                                                                               </t>
  </si>
  <si>
    <t xml:space="preserve">12. Clothing - Student Equity funds cannot be used to purchae clothing such as jackets, sweatshirts, tee shirts, or graduation regalia (with the exception of required work uniforms for students).                   </t>
  </si>
  <si>
    <t xml:space="preserve">13. Courses - Student Equity funds cannot be used to pay for the delivery of courses, inclduing tuotring and supplemental instruction that generate FTES.                                                                                                                                                                                                                                                                                                                                                               </t>
  </si>
  <si>
    <t>14. Unrelated Research - Student Equity funds cannot be used forinstitutional research that is not directly related to evaluating or improving Student Equity outcomes.</t>
  </si>
  <si>
    <t xml:space="preserve">Equity funds are intended to augment programs or services for students.  Districts and colleges cannot use equity funds to supplant funding for programs, positions or services funded from another source, prior </t>
  </si>
  <si>
    <t xml:space="preserve">4.   Computers and related technology to be used primarily by faculty and staff, office supplies and furniture -  Student Equity funds cannot be used for purchasing computers for use by employees, office                                                                                                                                                                                                                                                                                                                                                                                        </t>
  </si>
  <si>
    <t>5.   Other Administrative, faculty or Staff Salaries and Benefits -  Student Equity funds cannot be used to pay for any staff or adminstraive overhead costs that do not directly support Student Equity as described</t>
  </si>
  <si>
    <t>College Student Equity Coordinator (Typed name and signature)</t>
  </si>
  <si>
    <t>Student Equity Supervising Administrator or CSSO (Typed name and signature)</t>
  </si>
  <si>
    <t xml:space="preserve">Part III: Summary </t>
  </si>
  <si>
    <t>Student Equity Coordination &amp; Planning</t>
  </si>
  <si>
    <t>Curriculum/ Course Dev. &amp; Adaptation</t>
  </si>
  <si>
    <t xml:space="preserve">accordance with the objectives and activities identified in the college’s Student Equity Plan per Ed. Code, sections 78220, 78221 &amp; 78216, and title 5, </t>
  </si>
  <si>
    <t># of FTE(s)</t>
  </si>
  <si>
    <t xml:space="preserve">The undersigned certify that the Student Equity allocation was expended in accordance with the provisions outlined in title 5, sections 51020-25 and in </t>
  </si>
  <si>
    <t xml:space="preserve">Email the entire report as an Excel file (not a PDF) and a PDF copy of the signature page to: </t>
  </si>
  <si>
    <t>STUDENT EQUITY</t>
  </si>
  <si>
    <t>Email the entire report as an Excel file (not a PDF) and a PDF copy of the signature page to: studentequity@cccco.edu</t>
  </si>
  <si>
    <t>Did your college receive or return funds through the Reallocated Funds (mid-year</t>
  </si>
  <si>
    <t xml:space="preserve">STUDENT EQUITY </t>
  </si>
  <si>
    <t>This cell will populate with the funds available for expenditure in the Student Equity program.</t>
  </si>
  <si>
    <t>This cell will populate once the Part II: Student Equity Expenditures section has been completed.</t>
  </si>
  <si>
    <t xml:space="preserve">funds are listed below. The Activity ID and the dollar amounts are reported under the categories: Outreach, Student Services &amp; Categoricals, Research and Evaluation, </t>
  </si>
  <si>
    <t xml:space="preserve">Although they appear in the CCC BAM, not all expenditure categories are eligible Student Equity expenditures.  Eligible and ineligible expenditures for Student Equity </t>
  </si>
  <si>
    <t xml:space="preserve">to conduct and fund student equity related activities at the district level must incorporate a description of those activities in one or several of their college’s plans, and also include related expenditures in the </t>
  </si>
  <si>
    <t xml:space="preserve">      supplies or furniture (desks, chairs, bookcases, etc.)                             </t>
  </si>
  <si>
    <t xml:space="preserve">      in the college's  approved plan, such as budget office staff, business office staff, etc.</t>
  </si>
  <si>
    <t xml:space="preserve">9.   Providing embedded tutoring, counseling support for learning communities, and other instructional support services that do not generate FTES. </t>
  </si>
  <si>
    <t xml:space="preserve">8.   Developing or adapting academic or career-related programs, curriculum and courses to improve student equity outcomes. </t>
  </si>
  <si>
    <t xml:space="preserve">      their effects on college programs and local communities; improving the use of data, and effective practices and methods for addressing and improving outcomes for under-served students.</t>
  </si>
  <si>
    <t xml:space="preserve">7.   Professional development, including funding of consultants to educate faculty and staff on the effects of inequities and strategies to reduce them; methods for detecting and researching inequities and </t>
  </si>
  <si>
    <t>6.   Food and beverages for equity-related planning meetings, professional development or student gatherings.</t>
  </si>
  <si>
    <t xml:space="preserve">5.   Support for student equity planning processes. </t>
  </si>
  <si>
    <t xml:space="preserve">4.   Hiring a student equity program coordinator and staff directly supporting and implementing student equity activities. </t>
  </si>
  <si>
    <t xml:space="preserve">3.   Research and evaluation related to improving student equity. </t>
  </si>
  <si>
    <t>2.   Student services and student services categorica programs that directly support improved outcomes on success indicatiors for target populations prioritized in the Student Equity Plan.</t>
  </si>
  <si>
    <t>1.   Targeted outreach to potential student groups and communities identified in the Stdent Equity Plan as being from disproportionately impacted groups, including targeted publictions and outreach materials.</t>
  </si>
  <si>
    <t>15  Supplanting - Student Equity funds may not be used to supplant general or state categorical (restricted) district funds expended on Student Equity activities prior to the availability Student Equity funding</t>
  </si>
  <si>
    <t xml:space="preserve">      federal, state and county programs.</t>
  </si>
  <si>
    <t>Part III: Summary</t>
  </si>
  <si>
    <t>Total Student Equity Funds Available for Expenditures</t>
  </si>
  <si>
    <t xml:space="preserve">If the balance is positive, then the final expenditures do not fully expend the allocation. The </t>
  </si>
  <si>
    <t>Expenditures (Part II: Student Equity  Expenditures)."</t>
  </si>
  <si>
    <t>Expenditures Report cannot be submitted if balance is negative.</t>
  </si>
  <si>
    <t>must include district-related expenditures in one or more of their college's Year-End Expenditures Report(s).</t>
  </si>
  <si>
    <t xml:space="preserve">the spreadsheets (or the back of the page if printed) are specific entry instructions for certain cells or other instructions. </t>
  </si>
  <si>
    <t>To print entire workbook, go to the File menu, select Print, and Entire Workbook.  Select double-sided.</t>
  </si>
  <si>
    <t>E10</t>
  </si>
  <si>
    <t>E12</t>
  </si>
  <si>
    <t>E14</t>
  </si>
  <si>
    <t>E18</t>
  </si>
  <si>
    <t>E21</t>
  </si>
  <si>
    <t>Student Equity Coordination and Planning, etc. as described in the Student Equity Expenditure Guidelines. Refer to the instructions below for more information.</t>
  </si>
  <si>
    <t xml:space="preserve">Year-End Expenditures Report for that college. The Report has a signature page (Part III Summary) that requires the signature of the district chief business officer and the district chancellor or chief executive officer, </t>
  </si>
  <si>
    <t xml:space="preserve">as districts are the legal fiscal agent for Student Equity funds.  </t>
  </si>
  <si>
    <t xml:space="preserve">sections 54220 and 51026, and with the Student Equity Expenditure Guidelines. </t>
  </si>
  <si>
    <t>2015-16</t>
  </si>
  <si>
    <t xml:space="preserve">Total 2015-16 Student Equity Allocation </t>
  </si>
  <si>
    <r>
      <t xml:space="preserve">     beginning in</t>
    </r>
    <r>
      <rPr>
        <sz val="12"/>
        <color rgb="FFFF0000"/>
        <rFont val="Calibri"/>
        <family val="2"/>
      </rPr>
      <t xml:space="preserve"> FY 2014-15</t>
    </r>
    <r>
      <rPr>
        <sz val="12"/>
        <rFont val="Calibri"/>
        <family val="2"/>
      </rPr>
      <t xml:space="preserve">. Any direct student support provided should supplement, not supplant any services provided to students currently participating in college categorical programs and any other </t>
    </r>
  </si>
  <si>
    <t xml:space="preserve">2015-16 Student Equity Year-End Expenditures Report </t>
  </si>
  <si>
    <t>for fiscal reporting period July 1, 2015 - December 31, 2016</t>
  </si>
  <si>
    <r>
      <t xml:space="preserve">Submit the Year-End Expenditures Report no later than </t>
    </r>
    <r>
      <rPr>
        <b/>
        <u/>
        <sz val="12"/>
        <rFont val="Calibri"/>
        <family val="2"/>
      </rPr>
      <t>Friday, February 17, 2017.</t>
    </r>
  </si>
  <si>
    <r>
      <t xml:space="preserve">Total 2015-16 Student Equity Expenditures </t>
    </r>
    <r>
      <rPr>
        <sz val="12"/>
        <rFont val="Calibri"/>
        <family val="2"/>
      </rPr>
      <t xml:space="preserve">(Part II: Student Equity Expenditures)  </t>
    </r>
  </si>
  <si>
    <t xml:space="preserve">Balance 2015-16 Student Equity Allocation: </t>
  </si>
  <si>
    <t xml:space="preserve">                                            2015-16 Student Equity Year-End Expenditures Report</t>
  </si>
  <si>
    <t>Enter your college's 2015-16 Student Equity Allocation. Due to legislative requirements, the CCCCO only</t>
  </si>
  <si>
    <t>If you received Reallocated Funds in 2015-16 or returned funds in your Mid-Year Report, please enter the</t>
  </si>
  <si>
    <t xml:space="preserve">This cell is the sum of: "Total 2015-16 Student Equity Allocation" minus "Total 2015-16 Student Equity </t>
  </si>
  <si>
    <t xml:space="preserve">If all of the 2015-16 Student Equity Allocation funds have been accounted for on this report, </t>
  </si>
  <si>
    <t xml:space="preserve">                                 2015-16 Student Equity Year-End Expenditures Report</t>
  </si>
  <si>
    <t xml:space="preserve">A complete list of eligible and ineligible uses of student equity funds is available at http://extranet.cccco.edu/Portals/1/SSSP/StudentEquity/Student_Equity_Expenditure_Guidelines_2015-16_Final.pdf  </t>
  </si>
  <si>
    <t>to the availability of equity funds in the 2014-15 FY. Expenditures listed for all activities supported by 2015-16 funds, must also be entered into the Year-End Expenditures Report.  Multi-college districts who choose</t>
  </si>
  <si>
    <t xml:space="preserve">David Lawrence - dlawrence@cccco.edu - 916-327-0749 </t>
  </si>
  <si>
    <t xml:space="preserve">Total Expenditures cannot exceed the 2015-16 Student Equity Allocation  </t>
  </si>
  <si>
    <t xml:space="preserve">You may use additional rows to complete your data entry in Part I or Part II. Be careful not to delete any formulas as it will impact </t>
  </si>
  <si>
    <t>the entire spreadsheet.  If you need additional assistance, please contact David Lawrence as listed above.</t>
  </si>
  <si>
    <t>Counselors</t>
  </si>
  <si>
    <t>Offc Support</t>
  </si>
  <si>
    <t>Career Transfer</t>
  </si>
  <si>
    <t>Professional Dev/Consulting</t>
  </si>
  <si>
    <t>Writing Ctr/Commons</t>
  </si>
  <si>
    <t>Books</t>
  </si>
  <si>
    <t>Library- Reserve</t>
  </si>
  <si>
    <t>Instructional Supplies</t>
  </si>
  <si>
    <t>Student Food</t>
  </si>
  <si>
    <t>Office Supplies</t>
  </si>
  <si>
    <t>Speaker</t>
  </si>
  <si>
    <t>Research</t>
  </si>
  <si>
    <t>Speaker/Equity Workshop</t>
  </si>
  <si>
    <t>All -placeholder</t>
  </si>
  <si>
    <t>Computers</t>
  </si>
  <si>
    <t>Research software</t>
  </si>
  <si>
    <t>Categorical Support- DRC, EOPS, Fresh Success</t>
  </si>
  <si>
    <t>Book vouchers, etc</t>
  </si>
  <si>
    <t>Financial Aid</t>
  </si>
  <si>
    <t>Outreach materials/Misc</t>
  </si>
  <si>
    <t>Tutors/Student Workers</t>
  </si>
  <si>
    <t>Student Support</t>
  </si>
  <si>
    <t>total checked</t>
  </si>
  <si>
    <t>Conferences</t>
  </si>
  <si>
    <t>Dr. Edwardo Cervantes</t>
  </si>
  <si>
    <t>Kathleen Moberg</t>
  </si>
  <si>
    <t>Wade Ellis</t>
  </si>
  <si>
    <t>Dr. Kathleen Rose</t>
  </si>
  <si>
    <t>ecervantes@gavilan.edu</t>
  </si>
  <si>
    <t>kmoberg@gavilan.edu</t>
  </si>
  <si>
    <t>wellis@gavilan.edu</t>
  </si>
  <si>
    <t>krose@gavilan.edu</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</si>
</sst>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409]mmmm\ d\,\ yyyy;@"/>
    <numFmt numFmtId="166" formatCode="_(&quot;$&quot;* #,##0_);_(&quot;$&quot;* \(#,##0\);_(&quot;$&quot;* &quot;-&quot;??_);_(@_)"/>
    <numFmt numFmtId="167" formatCode="[&lt;=9999999]###\-####;\(###\)\ ###\-####"/>
    <numFmt numFmtId="168" formatCode="_(* #,##0_);_(* \(#,##0\);_(* &quot;-&quot;??_);_(@_)"/>
    <numFmt numFmtId="169" formatCode="#,##0;[Red]#,##0"/>
  </numFmts>
  <fonts count="48" x14ac:knownFonts="1">
    <font>
      <sz val="10"/>
      <name val="Arial"/>
    </font>
    <font>
      <sz val="10"/>
      <name val="Arial"/>
      <family val="2"/>
    </font>
    <font>
      <sz val="10"/>
      <name val="Arial"/>
      <family val="2"/>
    </font>
    <font>
      <u/>
      <sz val="10"/>
      <color indexed="12"/>
      <name val="Arial"/>
      <family val="2"/>
    </font>
    <font>
      <sz val="8"/>
      <name val="Arial"/>
      <family val="2"/>
    </font>
    <font>
      <b/>
      <i/>
      <sz val="10"/>
      <name val="Arial"/>
      <family val="2"/>
    </font>
    <font>
      <b/>
      <sz val="10"/>
      <name val="Arial"/>
      <family val="2"/>
    </font>
    <font>
      <sz val="10"/>
      <name val="Courier"/>
      <family val="3"/>
    </font>
    <font>
      <sz val="9"/>
      <color indexed="81"/>
      <name val="Tahoma"/>
      <family val="2"/>
    </font>
    <font>
      <b/>
      <sz val="9"/>
      <color indexed="81"/>
      <name val="Tahoma"/>
      <family val="2"/>
    </font>
    <font>
      <sz val="11"/>
      <color indexed="8"/>
      <name val="Calibri"/>
      <family val="2"/>
    </font>
    <font>
      <b/>
      <sz val="11"/>
      <color indexed="8"/>
      <name val="Calibri"/>
      <family val="2"/>
    </font>
    <font>
      <b/>
      <sz val="11"/>
      <name val="Calibri"/>
      <family val="2"/>
    </font>
    <font>
      <sz val="11"/>
      <name val="Calibri"/>
      <family val="2"/>
    </font>
    <font>
      <sz val="10"/>
      <name val="Calibri"/>
      <family val="2"/>
    </font>
    <font>
      <b/>
      <sz val="12"/>
      <name val="Calibri"/>
      <family val="2"/>
    </font>
    <font>
      <b/>
      <sz val="13"/>
      <name val="Calibri"/>
      <family val="2"/>
    </font>
    <font>
      <sz val="12"/>
      <name val="Calibri"/>
      <family val="2"/>
    </font>
    <font>
      <i/>
      <sz val="12"/>
      <name val="Calibri"/>
      <family val="2"/>
    </font>
    <font>
      <b/>
      <sz val="10"/>
      <name val="Calibri"/>
      <family val="2"/>
    </font>
    <font>
      <b/>
      <sz val="14"/>
      <name val="Calibri"/>
      <family val="2"/>
    </font>
    <font>
      <b/>
      <u/>
      <sz val="12"/>
      <name val="Calibri"/>
      <family val="2"/>
    </font>
    <font>
      <b/>
      <u/>
      <sz val="11"/>
      <name val="Calibri"/>
      <family val="2"/>
    </font>
    <font>
      <sz val="8"/>
      <name val="Calibri"/>
      <family val="2"/>
    </font>
    <font>
      <u/>
      <sz val="10"/>
      <color indexed="12"/>
      <name val="Calibri"/>
      <family val="2"/>
    </font>
    <font>
      <b/>
      <sz val="8"/>
      <name val="Calibri"/>
      <family val="2"/>
    </font>
    <font>
      <u/>
      <sz val="8"/>
      <color indexed="12"/>
      <name val="Calibri"/>
      <family val="2"/>
    </font>
    <font>
      <sz val="12"/>
      <name val="Calibri"/>
      <family val="2"/>
    </font>
    <font>
      <b/>
      <sz val="12"/>
      <name val="Calibri"/>
      <family val="2"/>
    </font>
    <font>
      <sz val="11"/>
      <color theme="1"/>
      <name val="Calibri"/>
      <family val="2"/>
      <scheme val="minor"/>
    </font>
    <font>
      <sz val="11"/>
      <color theme="1"/>
      <name val="Arial"/>
      <family val="2"/>
    </font>
    <font>
      <b/>
      <sz val="11"/>
      <color theme="1"/>
      <name val="Calibri"/>
      <family val="2"/>
      <scheme val="minor"/>
    </font>
    <font>
      <b/>
      <sz val="11"/>
      <name val="Calibri"/>
      <family val="2"/>
      <scheme val="minor"/>
    </font>
    <font>
      <sz val="11"/>
      <name val="Calibri"/>
      <family val="2"/>
      <scheme val="minor"/>
    </font>
    <font>
      <sz val="11"/>
      <color theme="1"/>
      <name val="Calibri"/>
      <family val="2"/>
    </font>
    <font>
      <sz val="12"/>
      <color theme="1"/>
      <name val="Calibri"/>
      <family val="2"/>
    </font>
    <font>
      <b/>
      <sz val="18"/>
      <color theme="1"/>
      <name val="Calibri"/>
      <family val="2"/>
    </font>
    <font>
      <b/>
      <sz val="20"/>
      <color theme="1"/>
      <name val="Calibri"/>
      <family val="2"/>
    </font>
    <font>
      <b/>
      <sz val="12"/>
      <color theme="1"/>
      <name val="Calibri"/>
      <family val="2"/>
    </font>
    <font>
      <b/>
      <sz val="24"/>
      <color theme="1"/>
      <name val="Calibri"/>
      <family val="2"/>
    </font>
    <font>
      <b/>
      <sz val="16"/>
      <color theme="1"/>
      <name val="Calibri"/>
      <family val="2"/>
      <scheme val="minor"/>
    </font>
    <font>
      <b/>
      <sz val="14"/>
      <color theme="1"/>
      <name val="Calibri"/>
      <family val="2"/>
      <scheme val="minor"/>
    </font>
    <font>
      <u/>
      <sz val="11"/>
      <color theme="1"/>
      <name val="Calibri"/>
      <family val="2"/>
      <scheme val="minor"/>
    </font>
    <font>
      <sz val="8"/>
      <color rgb="FF000000"/>
      <name val="Tahoma"/>
      <family val="2"/>
    </font>
    <font>
      <sz val="12"/>
      <color rgb="FFFF0000"/>
      <name val="Calibri"/>
      <family val="2"/>
    </font>
    <font>
      <sz val="12"/>
      <color indexed="81"/>
      <name val="Calibri"/>
      <family val="2"/>
      <scheme val="minor"/>
    </font>
    <font>
      <strike/>
      <sz val="10"/>
      <color rgb="FFFF0000"/>
      <name val="Calibri"/>
      <family val="2"/>
    </font>
    <font>
      <strike/>
      <sz val="10"/>
      <name val="Calibri"/>
      <family val="2"/>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6795556505021"/>
        <bgColor indexed="64"/>
      </patternFill>
    </fill>
  </fills>
  <borders count="23">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s>
  <cellStyleXfs count="17">
    <xf numFmtId="0" fontId="0" fillId="0" borderId="0"/>
    <xf numFmtId="43" fontId="2"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30" fillId="0" borderId="0"/>
    <xf numFmtId="0" fontId="2" fillId="0" borderId="0"/>
    <xf numFmtId="0" fontId="29" fillId="0" borderId="0"/>
    <xf numFmtId="37" fontId="7" fillId="0" borderId="0"/>
    <xf numFmtId="37" fontId="7" fillId="0" borderId="0"/>
    <xf numFmtId="37" fontId="7" fillId="0" borderId="0"/>
    <xf numFmtId="37" fontId="7" fillId="0" borderId="0"/>
    <xf numFmtId="37" fontId="7" fillId="0" borderId="0"/>
    <xf numFmtId="37" fontId="7" fillId="0" borderId="0"/>
    <xf numFmtId="9" fontId="1" fillId="0" borderId="0" applyFont="0" applyFill="0" applyBorder="0" applyAlignment="0" applyProtection="0"/>
  </cellStyleXfs>
  <cellXfs count="347">
    <xf numFmtId="0" fontId="0" fillId="0" borderId="0" xfId="0"/>
    <xf numFmtId="37" fontId="6" fillId="0" borderId="0" xfId="12" applyFont="1" applyFill="1" applyBorder="1" applyAlignment="1">
      <alignment horizontal="center"/>
    </xf>
    <xf numFmtId="37" fontId="6" fillId="0" borderId="0" xfId="11" applyFont="1" applyFill="1" applyBorder="1" applyAlignment="1" applyProtection="1">
      <alignment horizontal="center" wrapText="1"/>
    </xf>
    <xf numFmtId="0" fontId="30" fillId="0" borderId="0" xfId="7"/>
    <xf numFmtId="37" fontId="5" fillId="0" borderId="0" xfId="12" applyFont="1" applyFill="1" applyBorder="1"/>
    <xf numFmtId="37" fontId="2" fillId="0" borderId="0" xfId="12" applyFont="1" applyFill="1" applyBorder="1" applyAlignment="1" applyProtection="1">
      <alignment horizontal="left"/>
    </xf>
    <xf numFmtId="37" fontId="5" fillId="0" borderId="0" xfId="11" applyFont="1" applyFill="1" applyBorder="1" applyAlignment="1" applyProtection="1">
      <alignment horizontal="left" wrapText="1"/>
    </xf>
    <xf numFmtId="37" fontId="2" fillId="0" borderId="0" xfId="12" quotePrefix="1" applyFont="1" applyFill="1" applyBorder="1" applyAlignment="1" applyProtection="1">
      <alignment horizontal="left"/>
    </xf>
    <xf numFmtId="37" fontId="2" fillId="0" borderId="0" xfId="10" applyFont="1" applyFill="1" applyBorder="1" applyAlignment="1" applyProtection="1">
      <alignment horizontal="left"/>
    </xf>
    <xf numFmtId="37" fontId="2" fillId="0" borderId="0" xfId="15" applyFont="1" applyFill="1" applyBorder="1"/>
    <xf numFmtId="0" fontId="30" fillId="0" borderId="0" xfId="7" applyFont="1"/>
    <xf numFmtId="37" fontId="2" fillId="0" borderId="0" xfId="15" applyFont="1" applyFill="1" applyBorder="1" applyAlignment="1" applyProtection="1">
      <alignment horizontal="left"/>
    </xf>
    <xf numFmtId="37" fontId="2" fillId="0" borderId="0" xfId="13" applyFont="1" applyFill="1" applyBorder="1" applyAlignment="1" applyProtection="1">
      <alignment horizontal="left"/>
    </xf>
    <xf numFmtId="37" fontId="2" fillId="0" borderId="0" xfId="14" applyFont="1" applyFill="1" applyBorder="1" applyAlignment="1" applyProtection="1">
      <alignment horizontal="left"/>
    </xf>
    <xf numFmtId="37" fontId="2" fillId="0" borderId="0" xfId="12" applyFont="1" applyFill="1" applyBorder="1"/>
    <xf numFmtId="37" fontId="2" fillId="0" borderId="0" xfId="12" applyFont="1" applyFill="1" applyBorder="1" applyAlignment="1" applyProtection="1">
      <alignment horizontal="center"/>
    </xf>
    <xf numFmtId="37" fontId="2" fillId="0" borderId="0" xfId="12" applyFont="1" applyFill="1" applyBorder="1" applyProtection="1"/>
    <xf numFmtId="0" fontId="2" fillId="0" borderId="0" xfId="6" applyFont="1"/>
    <xf numFmtId="0" fontId="2" fillId="0" borderId="0" xfId="6"/>
    <xf numFmtId="0" fontId="29" fillId="0" borderId="0" xfId="9" applyFont="1"/>
    <xf numFmtId="0" fontId="31" fillId="0" borderId="0" xfId="9" applyFont="1"/>
    <xf numFmtId="0" fontId="29" fillId="0" borderId="0" xfId="9" applyFont="1" applyBorder="1"/>
    <xf numFmtId="0" fontId="12" fillId="0" borderId="1" xfId="9" applyFont="1" applyBorder="1"/>
    <xf numFmtId="0" fontId="29" fillId="0" borderId="1" xfId="9" applyFont="1" applyBorder="1"/>
    <xf numFmtId="0" fontId="32" fillId="0" borderId="1" xfId="9" applyFont="1" applyBorder="1" applyAlignment="1">
      <alignment horizontal="center"/>
    </xf>
    <xf numFmtId="0" fontId="33" fillId="3" borderId="0" xfId="9" applyFont="1" applyFill="1"/>
    <xf numFmtId="166" fontId="33" fillId="3" borderId="0" xfId="4" applyNumberFormat="1" applyFont="1" applyFill="1" applyBorder="1"/>
    <xf numFmtId="0" fontId="29" fillId="3" borderId="0" xfId="9" applyFont="1" applyFill="1"/>
    <xf numFmtId="168" fontId="29" fillId="4" borderId="2" xfId="2" applyNumberFormat="1" applyFont="1" applyFill="1" applyBorder="1" applyProtection="1">
      <protection locked="0"/>
    </xf>
    <xf numFmtId="168" fontId="29" fillId="3" borderId="0" xfId="2" applyNumberFormat="1" applyFont="1" applyFill="1"/>
    <xf numFmtId="3" fontId="33" fillId="3" borderId="0" xfId="2" applyNumberFormat="1" applyFont="1" applyFill="1" applyBorder="1"/>
    <xf numFmtId="168" fontId="29" fillId="4" borderId="3" xfId="2" applyNumberFormat="1" applyFont="1" applyFill="1" applyBorder="1" applyProtection="1">
      <protection locked="0"/>
    </xf>
    <xf numFmtId="169" fontId="13" fillId="3" borderId="0" xfId="2" applyNumberFormat="1" applyFont="1" applyFill="1" applyBorder="1"/>
    <xf numFmtId="0" fontId="29" fillId="0" borderId="0" xfId="9"/>
    <xf numFmtId="3" fontId="29" fillId="0" borderId="0" xfId="2" applyNumberFormat="1" applyFont="1" applyBorder="1"/>
    <xf numFmtId="168" fontId="29" fillId="0" borderId="3" xfId="2" applyNumberFormat="1" applyFont="1" applyFill="1" applyBorder="1" applyAlignment="1" applyProtection="1">
      <alignment horizontal="center"/>
    </xf>
    <xf numFmtId="168" fontId="29" fillId="0" borderId="0" xfId="2" applyNumberFormat="1" applyFont="1"/>
    <xf numFmtId="3" fontId="13" fillId="0" borderId="0" xfId="2" applyNumberFormat="1" applyFont="1" applyBorder="1"/>
    <xf numFmtId="0" fontId="34" fillId="0" borderId="0" xfId="7" applyFont="1"/>
    <xf numFmtId="0" fontId="34" fillId="0" borderId="0" xfId="7" applyFont="1" applyAlignment="1">
      <alignment vertical="center"/>
    </xf>
    <xf numFmtId="0" fontId="35" fillId="0" borderId="0" xfId="7" applyFont="1"/>
    <xf numFmtId="0" fontId="14" fillId="0" borderId="0" xfId="0" applyFont="1"/>
    <xf numFmtId="0" fontId="17" fillId="0" borderId="0" xfId="0" applyFont="1"/>
    <xf numFmtId="0" fontId="17" fillId="0" borderId="0" xfId="0" applyFont="1" applyAlignment="1">
      <alignment horizontal="left"/>
    </xf>
    <xf numFmtId="0" fontId="17" fillId="4" borderId="3" xfId="0" applyFont="1" applyFill="1" applyBorder="1"/>
    <xf numFmtId="0" fontId="17" fillId="5" borderId="3" xfId="0" applyFont="1" applyFill="1" applyBorder="1"/>
    <xf numFmtId="0" fontId="17" fillId="3" borderId="3" xfId="0" applyFont="1" applyFill="1" applyBorder="1"/>
    <xf numFmtId="0" fontId="15" fillId="0" borderId="0" xfId="0" applyFont="1" applyFill="1" applyBorder="1" applyAlignment="1">
      <alignment horizontal="left"/>
    </xf>
    <xf numFmtId="0" fontId="17" fillId="0" borderId="0" xfId="0" applyFont="1" applyFill="1" applyBorder="1" applyAlignment="1" applyProtection="1">
      <alignment horizontal="left" vertical="top"/>
    </xf>
    <xf numFmtId="0" fontId="15" fillId="0" borderId="0" xfId="0" applyFont="1" applyAlignment="1">
      <alignment horizontal="left"/>
    </xf>
    <xf numFmtId="0" fontId="17" fillId="0" borderId="0" xfId="0" applyFont="1" applyFill="1" applyAlignment="1">
      <alignment horizontal="left"/>
    </xf>
    <xf numFmtId="0" fontId="15" fillId="0" borderId="0" xfId="0" applyFont="1" applyFill="1" applyBorder="1" applyAlignment="1" applyProtection="1">
      <alignment horizontal="center" vertical="center"/>
    </xf>
    <xf numFmtId="0" fontId="15" fillId="0" borderId="0" xfId="0" applyFont="1" applyFill="1" applyAlignment="1">
      <alignment horizontal="left"/>
    </xf>
    <xf numFmtId="0" fontId="17" fillId="0" borderId="0" xfId="0" applyFont="1" applyBorder="1" applyAlignment="1">
      <alignment horizontal="left"/>
    </xf>
    <xf numFmtId="0" fontId="15" fillId="0" borderId="0" xfId="0" applyFont="1" applyBorder="1" applyAlignment="1">
      <alignment horizontal="left" vertical="center"/>
    </xf>
    <xf numFmtId="0" fontId="15" fillId="0" borderId="0" xfId="0" applyFont="1" applyBorder="1" applyAlignment="1">
      <alignment horizontal="left"/>
    </xf>
    <xf numFmtId="0" fontId="18" fillId="0" borderId="0" xfId="0" applyFont="1" applyFill="1" applyBorder="1" applyAlignment="1" applyProtection="1">
      <alignment horizontal="center" vertical="center"/>
    </xf>
    <xf numFmtId="0" fontId="17" fillId="0" borderId="0" xfId="0" applyFont="1" applyFill="1" applyBorder="1" applyAlignment="1">
      <alignment horizontal="left" vertical="center"/>
    </xf>
    <xf numFmtId="42" fontId="17" fillId="6" borderId="3" xfId="0" applyNumberFormat="1"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xf>
    <xf numFmtId="166" fontId="17" fillId="6" borderId="3" xfId="0" applyNumberFormat="1" applyFont="1" applyFill="1" applyBorder="1" applyAlignment="1" applyProtection="1">
      <alignment horizontal="left" vertical="center"/>
      <protection locked="0"/>
    </xf>
    <xf numFmtId="42" fontId="17" fillId="0" borderId="0" xfId="0" applyNumberFormat="1" applyFont="1" applyFill="1" applyBorder="1" applyAlignment="1" applyProtection="1">
      <alignment horizontal="left" vertical="center"/>
    </xf>
    <xf numFmtId="42" fontId="15" fillId="3" borderId="3" xfId="0" applyNumberFormat="1" applyFont="1" applyFill="1" applyBorder="1" applyAlignment="1">
      <alignment horizontal="left" vertical="center"/>
    </xf>
    <xf numFmtId="0" fontId="17" fillId="0" borderId="0" xfId="0" applyFont="1" applyFill="1" applyBorder="1" applyAlignment="1">
      <alignment horizontal="left"/>
    </xf>
    <xf numFmtId="0" fontId="17" fillId="0" borderId="0" xfId="0" applyFont="1" applyBorder="1" applyAlignment="1">
      <alignment horizontal="left" vertical="center"/>
    </xf>
    <xf numFmtId="0" fontId="15" fillId="0" borderId="0" xfId="0" applyFont="1" applyFill="1" applyBorder="1" applyAlignment="1">
      <alignment horizontal="left" vertical="center"/>
    </xf>
    <xf numFmtId="42" fontId="15" fillId="3" borderId="3" xfId="0" applyNumberFormat="1" applyFont="1" applyFill="1" applyBorder="1" applyAlignment="1" applyProtection="1">
      <alignment horizontal="left" vertical="center"/>
    </xf>
    <xf numFmtId="42" fontId="17" fillId="0" borderId="0" xfId="0" applyNumberFormat="1" applyFont="1" applyFill="1" applyBorder="1" applyAlignment="1">
      <alignment horizontal="left" vertical="center"/>
    </xf>
    <xf numFmtId="41" fontId="15" fillId="0" borderId="0" xfId="0" applyNumberFormat="1" applyFont="1" applyFill="1" applyBorder="1" applyAlignment="1">
      <alignment horizontal="left" vertical="center"/>
    </xf>
    <xf numFmtId="42" fontId="15" fillId="0" borderId="0" xfId="0" applyNumberFormat="1" applyFont="1" applyFill="1" applyBorder="1" applyAlignment="1">
      <alignment horizontal="left"/>
    </xf>
    <xf numFmtId="164" fontId="15" fillId="0" borderId="0" xfId="0" applyNumberFormat="1" applyFont="1" applyBorder="1" applyAlignment="1">
      <alignment horizontal="left"/>
    </xf>
    <xf numFmtId="0" fontId="15" fillId="0" borderId="0" xfId="0" applyFont="1" applyBorder="1" applyAlignment="1">
      <alignment vertical="center"/>
    </xf>
    <xf numFmtId="0" fontId="15" fillId="0" borderId="0" xfId="0" applyFont="1" applyAlignment="1">
      <alignment horizontal="left" vertical="top"/>
    </xf>
    <xf numFmtId="0" fontId="15" fillId="0" borderId="0" xfId="0" applyFont="1" applyFill="1" applyAlignment="1">
      <alignment vertical="top" wrapText="1"/>
    </xf>
    <xf numFmtId="0" fontId="15" fillId="0" borderId="0" xfId="0" applyFont="1" applyAlignment="1">
      <alignment horizontal="left" vertical="top" wrapText="1"/>
    </xf>
    <xf numFmtId="0" fontId="17" fillId="0" borderId="0" xfId="0" applyNumberFormat="1" applyFont="1" applyAlignment="1">
      <alignment horizontal="left" vertical="top" wrapText="1"/>
    </xf>
    <xf numFmtId="0" fontId="17" fillId="0" borderId="0" xfId="0" applyNumberFormat="1" applyFont="1" applyAlignment="1">
      <alignment vertical="top" wrapText="1"/>
    </xf>
    <xf numFmtId="0" fontId="17" fillId="0" borderId="0" xfId="0" applyFont="1" applyAlignment="1">
      <alignment horizontal="center" vertical="top"/>
    </xf>
    <xf numFmtId="0" fontId="17" fillId="0" borderId="0" xfId="0" applyNumberFormat="1" applyFont="1" applyAlignment="1">
      <alignment horizontal="center" vertical="center" wrapText="1"/>
    </xf>
    <xf numFmtId="0" fontId="17" fillId="0" borderId="0" xfId="0" applyFont="1" applyAlignment="1">
      <alignment horizontal="center"/>
    </xf>
    <xf numFmtId="0" fontId="17" fillId="0" borderId="0" xfId="0" quotePrefix="1" applyFont="1" applyAlignment="1">
      <alignment horizontal="center" vertical="center"/>
    </xf>
    <xf numFmtId="0" fontId="12" fillId="0" borderId="0" xfId="0" applyFont="1" applyAlignment="1">
      <alignment vertical="center"/>
    </xf>
    <xf numFmtId="0" fontId="13" fillId="0" borderId="0" xfId="0" applyFont="1"/>
    <xf numFmtId="0" fontId="17" fillId="0" borderId="0" xfId="0" applyFont="1" applyAlignment="1">
      <alignment horizontal="right"/>
    </xf>
    <xf numFmtId="0" fontId="17" fillId="0" borderId="0" xfId="0" applyNumberFormat="1" applyFont="1" applyFill="1" applyBorder="1" applyAlignment="1">
      <alignment shrinkToFit="1"/>
    </xf>
    <xf numFmtId="0" fontId="19" fillId="0" borderId="0" xfId="0" applyFont="1" applyAlignment="1">
      <alignment vertical="center"/>
    </xf>
    <xf numFmtId="0" fontId="17" fillId="0" borderId="0" xfId="0" applyFont="1" applyFill="1" applyBorder="1" applyAlignment="1">
      <alignment shrinkToFit="1"/>
    </xf>
    <xf numFmtId="0" fontId="19" fillId="0" borderId="0" xfId="0" applyNumberFormat="1" applyFont="1" applyBorder="1" applyAlignment="1">
      <alignment horizontal="left" shrinkToFit="1"/>
    </xf>
    <xf numFmtId="0" fontId="14" fillId="0" borderId="0" xfId="0" applyFont="1" applyFill="1"/>
    <xf numFmtId="0" fontId="14" fillId="0" borderId="0" xfId="0" applyFont="1" applyAlignment="1">
      <alignment horizontal="right"/>
    </xf>
    <xf numFmtId="0" fontId="19" fillId="0" borderId="0" xfId="0" applyFont="1" applyBorder="1" applyAlignment="1">
      <alignment horizontal="left" shrinkToFit="1"/>
    </xf>
    <xf numFmtId="0" fontId="14" fillId="0" borderId="0" xfId="0" applyFont="1" applyAlignment="1">
      <alignment horizontal="left"/>
    </xf>
    <xf numFmtId="0" fontId="15" fillId="0" borderId="3" xfId="0" applyNumberFormat="1" applyFont="1" applyFill="1" applyBorder="1" applyAlignment="1" applyProtection="1">
      <alignment horizontal="center" vertical="top"/>
    </xf>
    <xf numFmtId="0" fontId="15" fillId="0" borderId="4" xfId="0" applyNumberFormat="1" applyFont="1" applyFill="1" applyBorder="1" applyAlignment="1" applyProtection="1">
      <alignment horizontal="left" vertical="center" wrapText="1"/>
    </xf>
    <xf numFmtId="164" fontId="17" fillId="0" borderId="3" xfId="0" applyNumberFormat="1" applyFont="1" applyFill="1" applyBorder="1" applyAlignment="1" applyProtection="1">
      <alignment vertical="top"/>
    </xf>
    <xf numFmtId="0" fontId="17" fillId="0" borderId="0" xfId="0" applyFont="1" applyFill="1"/>
    <xf numFmtId="2" fontId="15" fillId="6" borderId="3" xfId="16" applyNumberFormat="1" applyFont="1" applyFill="1" applyBorder="1" applyAlignment="1" applyProtection="1">
      <alignment vertical="center" wrapText="1"/>
      <protection locked="0"/>
    </xf>
    <xf numFmtId="4" fontId="15" fillId="6" borderId="3" xfId="16" applyNumberFormat="1" applyFont="1" applyFill="1" applyBorder="1" applyAlignment="1" applyProtection="1">
      <alignment vertical="center" wrapText="1"/>
      <protection locked="0"/>
    </xf>
    <xf numFmtId="0" fontId="17" fillId="6" borderId="4" xfId="0" applyNumberFormat="1" applyFont="1" applyFill="1" applyBorder="1" applyAlignment="1" applyProtection="1">
      <alignment horizontal="left" vertical="center" shrinkToFit="1"/>
      <protection locked="0"/>
    </xf>
    <xf numFmtId="4" fontId="15" fillId="6" borderId="7" xfId="16" applyNumberFormat="1" applyFont="1" applyFill="1" applyBorder="1" applyAlignment="1" applyProtection="1">
      <alignment vertical="center" wrapText="1"/>
      <protection locked="0"/>
    </xf>
    <xf numFmtId="0" fontId="17" fillId="0" borderId="6" xfId="0" applyNumberFormat="1" applyFont="1" applyFill="1" applyBorder="1" applyAlignment="1" applyProtection="1">
      <alignment horizontal="left" vertical="center" shrinkToFit="1"/>
      <protection locked="0"/>
    </xf>
    <xf numFmtId="0" fontId="15" fillId="0" borderId="0" xfId="0" applyNumberFormat="1" applyFont="1" applyFill="1" applyBorder="1" applyAlignment="1" applyProtection="1">
      <alignment horizontal="center" vertical="top"/>
    </xf>
    <xf numFmtId="0" fontId="17" fillId="0" borderId="0" xfId="0" applyNumberFormat="1" applyFont="1" applyFill="1" applyBorder="1" applyAlignment="1" applyProtection="1">
      <alignment horizontal="left" vertical="center" shrinkToFit="1"/>
      <protection locked="0"/>
    </xf>
    <xf numFmtId="2" fontId="15" fillId="0" borderId="0" xfId="16" applyNumberFormat="1" applyFont="1" applyFill="1" applyBorder="1" applyAlignment="1" applyProtection="1">
      <alignment vertical="center" wrapText="1"/>
      <protection locked="0"/>
    </xf>
    <xf numFmtId="42" fontId="17" fillId="0" borderId="0" xfId="0" applyNumberFormat="1" applyFont="1" applyFill="1" applyBorder="1" applyAlignment="1">
      <alignment vertical="center" wrapText="1"/>
    </xf>
    <xf numFmtId="0" fontId="17" fillId="0" borderId="0" xfId="0" applyFont="1" applyFill="1" applyBorder="1"/>
    <xf numFmtId="0" fontId="15" fillId="0" borderId="3" xfId="0" applyNumberFormat="1" applyFont="1" applyFill="1" applyBorder="1" applyAlignment="1" applyProtection="1">
      <alignment horizontal="left" vertical="top"/>
    </xf>
    <xf numFmtId="0" fontId="17" fillId="6" borderId="4" xfId="0" applyNumberFormat="1" applyFont="1" applyFill="1" applyBorder="1" applyAlignment="1" applyProtection="1">
      <alignment horizontal="left" vertical="center"/>
      <protection locked="0"/>
    </xf>
    <xf numFmtId="0" fontId="17" fillId="6" borderId="5" xfId="0" applyNumberFormat="1" applyFont="1" applyFill="1" applyBorder="1" applyAlignment="1" applyProtection="1">
      <alignment horizontal="left" vertical="center"/>
      <protection locked="0"/>
    </xf>
    <xf numFmtId="0" fontId="17" fillId="0" borderId="0" xfId="0" applyFont="1" applyBorder="1"/>
    <xf numFmtId="0" fontId="17" fillId="6" borderId="8" xfId="0" applyNumberFormat="1" applyFont="1" applyFill="1" applyBorder="1" applyAlignment="1" applyProtection="1">
      <alignment horizontal="left" vertical="center"/>
      <protection locked="0"/>
    </xf>
    <xf numFmtId="0" fontId="17" fillId="6" borderId="9" xfId="0" applyNumberFormat="1" applyFont="1" applyFill="1" applyBorder="1" applyAlignment="1" applyProtection="1">
      <alignment horizontal="left" vertical="center"/>
      <protection locked="0"/>
    </xf>
    <xf numFmtId="164" fontId="15" fillId="2" borderId="4" xfId="0" applyNumberFormat="1" applyFont="1" applyFill="1" applyBorder="1" applyAlignment="1">
      <alignment horizontal="right" vertical="center"/>
    </xf>
    <xf numFmtId="164" fontId="15" fillId="2" borderId="6" xfId="0" applyNumberFormat="1" applyFont="1" applyFill="1" applyBorder="1" applyAlignment="1">
      <alignment horizontal="right" vertical="center"/>
    </xf>
    <xf numFmtId="42" fontId="17" fillId="0" borderId="0" xfId="0" applyNumberFormat="1" applyFont="1" applyBorder="1" applyAlignment="1"/>
    <xf numFmtId="0" fontId="17" fillId="0" borderId="0" xfId="0" applyFont="1" applyBorder="1" applyAlignment="1"/>
    <xf numFmtId="0" fontId="17" fillId="0" borderId="0" xfId="0" applyFont="1" applyAlignment="1"/>
    <xf numFmtId="0" fontId="15" fillId="0" borderId="0" xfId="0" applyFont="1" applyAlignment="1">
      <alignment horizontal="right" vertical="top"/>
    </xf>
    <xf numFmtId="0" fontId="15" fillId="0" borderId="0" xfId="0" applyFont="1" applyAlignment="1">
      <alignment horizontal="center" vertical="top"/>
    </xf>
    <xf numFmtId="0" fontId="15" fillId="0" borderId="0" xfId="0" applyFont="1" applyAlignment="1">
      <alignment vertical="top"/>
    </xf>
    <xf numFmtId="0" fontId="15" fillId="0" borderId="0" xfId="0" applyFont="1" applyBorder="1" applyAlignment="1"/>
    <xf numFmtId="0" fontId="17" fillId="0" borderId="0" xfId="0" applyFont="1" applyAlignment="1">
      <alignment vertical="center"/>
    </xf>
    <xf numFmtId="0" fontId="15" fillId="0" borderId="3" xfId="0" applyFont="1" applyBorder="1" applyAlignment="1">
      <alignment horizontal="center" vertical="center" textRotation="90" wrapText="1"/>
    </xf>
    <xf numFmtId="0" fontId="15" fillId="0" borderId="5" xfId="0" applyNumberFormat="1" applyFont="1" applyFill="1" applyBorder="1" applyAlignment="1" applyProtection="1">
      <alignment horizontal="left" vertical="top"/>
    </xf>
    <xf numFmtId="0" fontId="14" fillId="0" borderId="0" xfId="0" applyFont="1" applyFill="1" applyBorder="1" applyAlignment="1">
      <alignment horizontal="left" vertical="center"/>
    </xf>
    <xf numFmtId="0" fontId="14" fillId="0" borderId="0" xfId="0" applyFont="1" applyBorder="1" applyAlignment="1">
      <alignment horizontal="left"/>
    </xf>
    <xf numFmtId="0" fontId="14" fillId="0" borderId="0" xfId="0" applyFont="1" applyFill="1" applyBorder="1" applyAlignment="1">
      <alignment horizontal="left"/>
    </xf>
    <xf numFmtId="0" fontId="12" fillId="0" borderId="0" xfId="0" applyFont="1" applyBorder="1" applyAlignment="1"/>
    <xf numFmtId="0" fontId="22" fillId="0" borderId="0" xfId="0" applyFont="1" applyBorder="1" applyAlignment="1"/>
    <xf numFmtId="0" fontId="14" fillId="0" borderId="0" xfId="0" applyFont="1" applyBorder="1" applyAlignment="1"/>
    <xf numFmtId="42" fontId="19" fillId="0" borderId="0" xfId="0" applyNumberFormat="1" applyFont="1" applyFill="1" applyBorder="1" applyAlignment="1"/>
    <xf numFmtId="0" fontId="12" fillId="0" borderId="0" xfId="0" applyFont="1" applyBorder="1" applyProtection="1"/>
    <xf numFmtId="0" fontId="14" fillId="0" borderId="0" xfId="0" applyFont="1" applyBorder="1" applyProtection="1"/>
    <xf numFmtId="0" fontId="24" fillId="6" borderId="12" xfId="5" applyNumberFormat="1" applyFont="1" applyFill="1" applyBorder="1" applyAlignment="1" applyProtection="1">
      <alignment horizontal="left" shrinkToFit="1"/>
      <protection locked="0"/>
    </xf>
    <xf numFmtId="167" fontId="23" fillId="6" borderId="12" xfId="0" applyNumberFormat="1" applyFont="1" applyFill="1" applyBorder="1" applyAlignment="1" applyProtection="1">
      <alignment vertical="top"/>
      <protection locked="0"/>
    </xf>
    <xf numFmtId="14" fontId="23" fillId="6" borderId="12" xfId="0" applyNumberFormat="1" applyFont="1" applyFill="1" applyBorder="1" applyAlignment="1" applyProtection="1">
      <alignment horizontal="left"/>
      <protection locked="0"/>
    </xf>
    <xf numFmtId="0" fontId="23" fillId="0" borderId="0" xfId="0" applyFont="1"/>
    <xf numFmtId="0" fontId="26" fillId="6" borderId="12" xfId="5" applyNumberFormat="1" applyFont="1" applyFill="1" applyBorder="1" applyAlignment="1" applyProtection="1">
      <alignment horizontal="left" shrinkToFit="1"/>
      <protection locked="0"/>
    </xf>
    <xf numFmtId="0" fontId="23" fillId="6" borderId="12" xfId="0" applyNumberFormat="1" applyFont="1" applyFill="1" applyBorder="1" applyAlignment="1" applyProtection="1">
      <alignment horizontal="left" shrinkToFit="1"/>
      <protection locked="0"/>
    </xf>
    <xf numFmtId="42" fontId="17" fillId="0" borderId="13" xfId="0" applyNumberFormat="1" applyFont="1" applyBorder="1" applyAlignment="1"/>
    <xf numFmtId="0" fontId="17" fillId="0" borderId="11" xfId="0" applyFont="1" applyBorder="1" applyAlignment="1"/>
    <xf numFmtId="0" fontId="36" fillId="0" borderId="14" xfId="7" applyFont="1" applyFill="1" applyBorder="1" applyAlignment="1">
      <alignment horizontal="center" vertical="center"/>
    </xf>
    <xf numFmtId="0" fontId="36" fillId="0" borderId="0" xfId="7" applyFont="1" applyFill="1" applyBorder="1" applyAlignment="1">
      <alignment horizontal="center" vertical="center"/>
    </xf>
    <xf numFmtId="0" fontId="36" fillId="0" borderId="15" xfId="7" applyFont="1" applyFill="1" applyBorder="1" applyAlignment="1">
      <alignment horizontal="center" vertical="center"/>
    </xf>
    <xf numFmtId="0" fontId="36" fillId="0" borderId="14" xfId="7" applyFont="1" applyBorder="1" applyAlignment="1">
      <alignment horizontal="center"/>
    </xf>
    <xf numFmtId="0" fontId="36" fillId="0" borderId="0" xfId="7" applyFont="1" applyBorder="1" applyAlignment="1">
      <alignment horizontal="center"/>
    </xf>
    <xf numFmtId="0" fontId="36" fillId="0" borderId="15" xfId="7" applyFont="1" applyBorder="1" applyAlignment="1">
      <alignment horizontal="center"/>
    </xf>
    <xf numFmtId="0" fontId="14" fillId="0" borderId="0" xfId="0" applyFont="1" applyAlignment="1">
      <alignment horizontal="center"/>
    </xf>
    <xf numFmtId="0" fontId="23" fillId="0" borderId="0" xfId="0" applyFont="1" applyBorder="1" applyAlignment="1" applyProtection="1">
      <alignment horizontal="left" vertical="top"/>
    </xf>
    <xf numFmtId="0" fontId="12" fillId="0" borderId="0" xfId="0" applyFont="1" applyBorder="1" applyAlignment="1">
      <alignment horizontal="center"/>
    </xf>
    <xf numFmtId="0" fontId="17" fillId="0" borderId="0" xfId="0" applyFont="1" applyBorder="1" applyAlignment="1">
      <alignment horizontal="left" vertical="center" wrapText="1"/>
    </xf>
    <xf numFmtId="42" fontId="13" fillId="3" borderId="3" xfId="0" applyNumberFormat="1" applyFont="1" applyFill="1" applyBorder="1" applyAlignment="1">
      <alignment vertical="center" wrapText="1"/>
    </xf>
    <xf numFmtId="42" fontId="13" fillId="6" borderId="3" xfId="0" applyNumberFormat="1" applyFont="1" applyFill="1" applyBorder="1" applyAlignment="1" applyProtection="1">
      <alignment horizontal="left" vertical="center"/>
      <protection locked="0"/>
    </xf>
    <xf numFmtId="42" fontId="13" fillId="3" borderId="5" xfId="0" applyNumberFormat="1" applyFont="1" applyFill="1" applyBorder="1" applyAlignment="1">
      <alignment vertical="center" wrapText="1"/>
    </xf>
    <xf numFmtId="42" fontId="13" fillId="3" borderId="9" xfId="0" applyNumberFormat="1" applyFont="1" applyFill="1" applyBorder="1" applyAlignment="1">
      <alignment vertical="center" wrapText="1"/>
    </xf>
    <xf numFmtId="0" fontId="12" fillId="0" borderId="3" xfId="0" applyNumberFormat="1" applyFont="1" applyFill="1" applyBorder="1" applyAlignment="1" applyProtection="1">
      <alignment horizontal="left" vertical="top"/>
    </xf>
    <xf numFmtId="164" fontId="13" fillId="0" borderId="3" xfId="0" applyNumberFormat="1" applyFont="1" applyFill="1" applyBorder="1" applyAlignment="1" applyProtection="1">
      <alignment vertical="top"/>
    </xf>
    <xf numFmtId="42" fontId="12" fillId="0" borderId="0" xfId="0" applyNumberFormat="1" applyFont="1" applyFill="1" applyBorder="1" applyAlignment="1"/>
    <xf numFmtId="0" fontId="27" fillId="0" borderId="0" xfId="0" applyFont="1" applyAlignment="1">
      <alignment horizontal="left"/>
    </xf>
    <xf numFmtId="0" fontId="14" fillId="0" borderId="0" xfId="0" applyFont="1" applyFill="1" applyBorder="1"/>
    <xf numFmtId="42" fontId="17" fillId="0" borderId="0" xfId="0" applyNumberFormat="1" applyFont="1" applyFill="1" applyBorder="1" applyAlignment="1" applyProtection="1">
      <alignment horizontal="left" vertical="center"/>
      <protection locked="0"/>
    </xf>
    <xf numFmtId="166" fontId="17" fillId="0" borderId="0" xfId="0" applyNumberFormat="1" applyFont="1" applyFill="1" applyBorder="1" applyAlignment="1" applyProtection="1">
      <alignment horizontal="left" vertical="center"/>
      <protection locked="0"/>
    </xf>
    <xf numFmtId="42" fontId="15" fillId="0" borderId="0" xfId="0" applyNumberFormat="1" applyFont="1" applyFill="1" applyBorder="1" applyAlignment="1">
      <alignment horizontal="left" vertical="center"/>
    </xf>
    <xf numFmtId="42" fontId="28" fillId="5" borderId="3" xfId="0" applyNumberFormat="1" applyFont="1" applyFill="1" applyBorder="1" applyAlignment="1"/>
    <xf numFmtId="42" fontId="28" fillId="7" borderId="3" xfId="0" applyNumberFormat="1" applyFont="1" applyFill="1" applyBorder="1" applyAlignment="1">
      <alignment horizontal="left" vertical="center"/>
    </xf>
    <xf numFmtId="42" fontId="28" fillId="3" borderId="3" xfId="0" applyNumberFormat="1" applyFont="1" applyFill="1" applyBorder="1" applyAlignment="1"/>
    <xf numFmtId="0" fontId="28" fillId="0" borderId="0" xfId="0" applyFont="1"/>
    <xf numFmtId="0" fontId="28" fillId="0" borderId="0" xfId="0" applyFont="1" applyBorder="1" applyAlignment="1"/>
    <xf numFmtId="0" fontId="15" fillId="0" borderId="0" xfId="0" applyFont="1" applyBorder="1" applyAlignment="1">
      <alignment vertical="top" wrapText="1"/>
    </xf>
    <xf numFmtId="0" fontId="17" fillId="0" borderId="0" xfId="0" applyFont="1" applyAlignment="1">
      <alignment vertical="top" wrapText="1"/>
    </xf>
    <xf numFmtId="0" fontId="34" fillId="0" borderId="14" xfId="7" applyFont="1" applyBorder="1"/>
    <xf numFmtId="0" fontId="36" fillId="0" borderId="15" xfId="7" applyFont="1" applyBorder="1" applyAlignment="1">
      <alignment horizontal="center"/>
    </xf>
    <xf numFmtId="0" fontId="17" fillId="6" borderId="4" xfId="0" applyNumberFormat="1" applyFont="1" applyFill="1" applyBorder="1" applyAlignment="1" applyProtection="1">
      <alignment horizontal="left" vertical="center"/>
      <protection locked="0"/>
    </xf>
    <xf numFmtId="0" fontId="17" fillId="6" borderId="5" xfId="0" applyNumberFormat="1" applyFont="1" applyFill="1" applyBorder="1" applyAlignment="1" applyProtection="1">
      <alignment horizontal="left" vertical="center"/>
      <protection locked="0"/>
    </xf>
    <xf numFmtId="0" fontId="36" fillId="0" borderId="14" xfId="7" applyFont="1" applyBorder="1" applyAlignment="1">
      <alignment horizontal="center"/>
    </xf>
    <xf numFmtId="0" fontId="36" fillId="0" borderId="0" xfId="7" applyFont="1" applyBorder="1" applyAlignment="1">
      <alignment horizontal="center"/>
    </xf>
    <xf numFmtId="0" fontId="17" fillId="0" borderId="0" xfId="0" applyFont="1" applyAlignment="1">
      <alignment horizontal="left"/>
    </xf>
    <xf numFmtId="0" fontId="17" fillId="0" borderId="0" xfId="0" applyFont="1" applyAlignment="1">
      <alignment horizontal="center"/>
    </xf>
    <xf numFmtId="0" fontId="17" fillId="0" borderId="0" xfId="0" applyNumberFormat="1" applyFont="1" applyAlignment="1">
      <alignment horizontal="left" vertical="top" wrapText="1"/>
    </xf>
    <xf numFmtId="0" fontId="17" fillId="0" borderId="0" xfId="0" applyNumberFormat="1" applyFont="1" applyAlignment="1">
      <alignment horizontal="left" vertical="center" wrapText="1"/>
    </xf>
    <xf numFmtId="0" fontId="15" fillId="0" borderId="0" xfId="0" applyFont="1" applyBorder="1" applyAlignment="1">
      <alignment horizontal="right" vertical="center"/>
    </xf>
    <xf numFmtId="0" fontId="34" fillId="0" borderId="15" xfId="7" applyFont="1" applyBorder="1"/>
    <xf numFmtId="0" fontId="15" fillId="0" borderId="3" xfId="0" applyNumberFormat="1" applyFont="1" applyFill="1" applyBorder="1" applyAlignment="1" applyProtection="1">
      <alignment horizontal="center" vertical="center"/>
    </xf>
    <xf numFmtId="0" fontId="15" fillId="0" borderId="0" xfId="0" applyFont="1" applyAlignment="1">
      <alignment horizontal="right"/>
    </xf>
    <xf numFmtId="0" fontId="15" fillId="0" borderId="4" xfId="0" applyFont="1" applyBorder="1" applyAlignment="1">
      <alignment horizontal="center"/>
    </xf>
    <xf numFmtId="0" fontId="17" fillId="6" borderId="4" xfId="0" applyNumberFormat="1" applyFont="1" applyFill="1" applyBorder="1" applyAlignment="1" applyProtection="1">
      <alignment horizontal="left" vertical="center" shrinkToFit="1"/>
      <protection locked="0"/>
    </xf>
    <xf numFmtId="0" fontId="15" fillId="0" borderId="4" xfId="0" applyNumberFormat="1" applyFont="1" applyFill="1" applyBorder="1" applyAlignment="1" applyProtection="1">
      <alignment horizontal="left" vertical="center"/>
    </xf>
    <xf numFmtId="0" fontId="17" fillId="6" borderId="4" xfId="0" applyNumberFormat="1" applyFont="1" applyFill="1" applyBorder="1" applyAlignment="1" applyProtection="1">
      <alignment horizontal="left" vertical="center"/>
      <protection locked="0"/>
    </xf>
    <xf numFmtId="0" fontId="17" fillId="6" borderId="5" xfId="0" applyNumberFormat="1" applyFont="1" applyFill="1" applyBorder="1" applyAlignment="1" applyProtection="1">
      <alignment horizontal="left" vertical="center"/>
      <protection locked="0"/>
    </xf>
    <xf numFmtId="0" fontId="28" fillId="0" borderId="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5" fillId="6" borderId="11" xfId="0" applyFont="1" applyFill="1" applyBorder="1" applyAlignment="1" applyProtection="1">
      <alignment horizontal="left" vertical="top"/>
      <protection locked="0"/>
    </xf>
    <xf numFmtId="0" fontId="23" fillId="0" borderId="10" xfId="0" applyFont="1" applyFill="1" applyBorder="1" applyAlignment="1" applyProtection="1">
      <alignment horizontal="left" vertical="top"/>
    </xf>
    <xf numFmtId="0" fontId="23" fillId="0" borderId="22" xfId="0" applyFont="1" applyFill="1" applyBorder="1" applyAlignment="1" applyProtection="1">
      <alignment horizontal="left" vertical="top"/>
    </xf>
    <xf numFmtId="0" fontId="14" fillId="0" borderId="0" xfId="0" applyFont="1" applyAlignment="1"/>
    <xf numFmtId="0" fontId="15" fillId="0" borderId="0" xfId="0" applyFont="1" applyAlignment="1" applyProtection="1">
      <alignment vertical="top" wrapText="1"/>
    </xf>
    <xf numFmtId="0" fontId="15" fillId="0" borderId="0" xfId="0" applyFont="1" applyAlignment="1" applyProtection="1">
      <alignment vertical="top"/>
    </xf>
    <xf numFmtId="0" fontId="37" fillId="0" borderId="16" xfId="7" applyFont="1" applyFill="1" applyBorder="1" applyAlignment="1">
      <alignment vertical="center"/>
    </xf>
    <xf numFmtId="0" fontId="37" fillId="0" borderId="17" xfId="7" applyFont="1" applyFill="1" applyBorder="1" applyAlignment="1">
      <alignment vertical="center"/>
    </xf>
    <xf numFmtId="0" fontId="37" fillId="0" borderId="18" xfId="7" applyFont="1" applyFill="1" applyBorder="1" applyAlignment="1">
      <alignment vertical="center"/>
    </xf>
    <xf numFmtId="0" fontId="37" fillId="0" borderId="14" xfId="7" applyFont="1" applyFill="1" applyBorder="1" applyAlignment="1">
      <alignment vertical="center"/>
    </xf>
    <xf numFmtId="0" fontId="37" fillId="0" borderId="0" xfId="7" applyFont="1" applyFill="1" applyBorder="1" applyAlignment="1">
      <alignment vertical="center"/>
    </xf>
    <xf numFmtId="0" fontId="37" fillId="0" borderId="15" xfId="7" applyFont="1" applyFill="1" applyBorder="1" applyAlignment="1">
      <alignment vertical="center"/>
    </xf>
    <xf numFmtId="0" fontId="39" fillId="0" borderId="14" xfId="7" applyFont="1" applyBorder="1" applyAlignment="1"/>
    <xf numFmtId="0" fontId="39" fillId="0" borderId="15" xfId="7" applyFont="1" applyBorder="1" applyAlignment="1"/>
    <xf numFmtId="0" fontId="39" fillId="0" borderId="0" xfId="7" applyFont="1" applyBorder="1" applyAlignment="1">
      <alignment horizontal="center" vertical="center"/>
    </xf>
    <xf numFmtId="0" fontId="37" fillId="0" borderId="15" xfId="7" applyFont="1" applyBorder="1" applyAlignment="1"/>
    <xf numFmtId="0" fontId="36" fillId="0" borderId="14" xfId="7" applyFont="1" applyBorder="1" applyAlignment="1"/>
    <xf numFmtId="0" fontId="36" fillId="0" borderId="0" xfId="7" applyFont="1" applyBorder="1" applyAlignment="1"/>
    <xf numFmtId="0" fontId="36" fillId="0" borderId="15" xfId="7" applyFont="1" applyBorder="1" applyAlignment="1"/>
    <xf numFmtId="0" fontId="37" fillId="0" borderId="0" xfId="7" applyFont="1" applyBorder="1" applyAlignment="1">
      <alignment horizontal="center" vertical="center"/>
    </xf>
    <xf numFmtId="0" fontId="36" fillId="0" borderId="0" xfId="7" applyFont="1" applyBorder="1" applyAlignment="1">
      <alignment horizontal="center" vertical="center"/>
    </xf>
    <xf numFmtId="0" fontId="35" fillId="0" borderId="15" xfId="7" applyFont="1" applyBorder="1" applyAlignment="1"/>
    <xf numFmtId="165" fontId="36" fillId="0" borderId="15" xfId="7" applyNumberFormat="1" applyFont="1" applyBorder="1" applyAlignment="1"/>
    <xf numFmtId="0" fontId="35" fillId="0" borderId="0" xfId="7" applyFont="1" applyBorder="1" applyAlignment="1">
      <alignment horizontal="center" vertical="center"/>
    </xf>
    <xf numFmtId="165" fontId="36" fillId="0" borderId="0" xfId="7" applyNumberFormat="1" applyFont="1" applyBorder="1" applyAlignment="1">
      <alignment horizontal="center" vertical="center"/>
    </xf>
    <xf numFmtId="0" fontId="34" fillId="0" borderId="14" xfId="7" applyFont="1" applyBorder="1" applyAlignment="1"/>
    <xf numFmtId="0" fontId="34" fillId="0" borderId="0" xfId="7" applyFont="1" applyBorder="1" applyAlignment="1"/>
    <xf numFmtId="0" fontId="34" fillId="0" borderId="15" xfId="7" applyFont="1" applyBorder="1" applyAlignment="1"/>
    <xf numFmtId="0" fontId="38" fillId="0" borderId="15" xfId="7" applyFont="1" applyBorder="1" applyAlignment="1"/>
    <xf numFmtId="0" fontId="0" fillId="0" borderId="15" xfId="0" applyBorder="1" applyAlignment="1"/>
    <xf numFmtId="0" fontId="35" fillId="0" borderId="0" xfId="7" applyFont="1" applyBorder="1" applyAlignment="1">
      <alignment vertical="top"/>
    </xf>
    <xf numFmtId="0" fontId="35" fillId="0" borderId="15" xfId="7" applyFont="1" applyBorder="1" applyAlignment="1">
      <alignment vertical="top"/>
    </xf>
    <xf numFmtId="0" fontId="35" fillId="0" borderId="14" xfId="7" applyFont="1" applyBorder="1" applyAlignment="1">
      <alignment vertical="top"/>
    </xf>
    <xf numFmtId="0" fontId="35" fillId="0" borderId="19" xfId="7" applyFont="1" applyBorder="1" applyAlignment="1"/>
    <xf numFmtId="0" fontId="35" fillId="0" borderId="20" xfId="7" applyFont="1" applyBorder="1" applyAlignment="1"/>
    <xf numFmtId="0" fontId="35" fillId="0" borderId="21" xfId="7" applyFont="1" applyBorder="1" applyAlignment="1"/>
    <xf numFmtId="0" fontId="3" fillId="0" borderId="0" xfId="5" applyBorder="1" applyAlignment="1" applyProtection="1">
      <alignment horizontal="center" vertical="center"/>
    </xf>
    <xf numFmtId="0" fontId="38" fillId="0" borderId="0" xfId="7" applyFont="1" applyBorder="1" applyAlignment="1">
      <alignment horizontal="center" vertical="center"/>
    </xf>
    <xf numFmtId="0" fontId="35" fillId="0" borderId="14" xfId="7" applyFont="1" applyBorder="1"/>
    <xf numFmtId="0" fontId="17" fillId="6" borderId="4" xfId="0" applyFont="1" applyFill="1" applyBorder="1" applyAlignment="1" applyProtection="1">
      <alignment vertical="top"/>
      <protection locked="0"/>
    </xf>
    <xf numFmtId="0" fontId="17" fillId="6" borderId="6" xfId="0" applyFont="1" applyFill="1" applyBorder="1" applyAlignment="1" applyProtection="1">
      <alignment vertical="top"/>
      <protection locked="0"/>
    </xf>
    <xf numFmtId="0" fontId="17" fillId="6" borderId="5" xfId="0" applyFont="1" applyFill="1" applyBorder="1" applyAlignment="1" applyProtection="1">
      <alignment vertical="top"/>
      <protection locked="0"/>
    </xf>
    <xf numFmtId="0" fontId="14" fillId="0" borderId="11" xfId="0" applyFont="1" applyBorder="1" applyAlignment="1"/>
    <xf numFmtId="0" fontId="14" fillId="0" borderId="0" xfId="0" applyFont="1" applyBorder="1" applyAlignment="1">
      <alignment horizontal="center"/>
    </xf>
    <xf numFmtId="0" fontId="15" fillId="0" borderId="0" xfId="0" applyNumberFormat="1" applyFont="1" applyBorder="1" applyAlignment="1"/>
    <xf numFmtId="0" fontId="38" fillId="0" borderId="0" xfId="0" applyFont="1" applyAlignment="1"/>
    <xf numFmtId="0" fontId="35" fillId="0" borderId="0" xfId="0" applyFont="1" applyAlignment="1"/>
    <xf numFmtId="0" fontId="17" fillId="0" borderId="13" xfId="0" applyFont="1" applyBorder="1" applyAlignment="1"/>
    <xf numFmtId="0" fontId="17" fillId="0" borderId="13" xfId="0" applyFont="1" applyBorder="1" applyAlignment="1">
      <alignment vertical="top"/>
    </xf>
    <xf numFmtId="0" fontId="17" fillId="0" borderId="0" xfId="0" applyFont="1" applyBorder="1" applyAlignment="1">
      <alignment vertical="top"/>
    </xf>
    <xf numFmtId="0" fontId="15" fillId="5" borderId="4" xfId="0" applyFont="1" applyFill="1" applyBorder="1" applyAlignment="1">
      <alignment vertical="center"/>
    </xf>
    <xf numFmtId="0" fontId="15" fillId="5" borderId="6" xfId="0" applyFont="1" applyFill="1" applyBorder="1" applyAlignment="1">
      <alignment vertical="center"/>
    </xf>
    <xf numFmtId="0" fontId="15" fillId="5" borderId="5" xfId="0" applyFont="1" applyFill="1" applyBorder="1" applyAlignme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5" borderId="5" xfId="0" applyNumberFormat="1" applyFont="1" applyFill="1" applyBorder="1" applyAlignment="1">
      <alignment shrinkToFit="1"/>
    </xf>
    <xf numFmtId="0" fontId="17" fillId="5" borderId="5" xfId="0" applyFont="1" applyFill="1" applyBorder="1" applyAlignment="1">
      <alignment shrinkToFit="1"/>
    </xf>
    <xf numFmtId="0" fontId="15" fillId="5" borderId="5" xfId="0" applyFont="1" applyFill="1" applyBorder="1" applyAlignment="1">
      <alignment shrinkToFit="1"/>
    </xf>
    <xf numFmtId="0" fontId="17" fillId="5" borderId="4" xfId="0" applyFont="1" applyFill="1" applyBorder="1" applyAlignment="1">
      <alignment vertical="center" shrinkToFit="1"/>
    </xf>
    <xf numFmtId="0" fontId="17" fillId="5" borderId="4" xfId="0" applyNumberFormat="1" applyFont="1" applyFill="1" applyBorder="1" applyAlignment="1">
      <alignment horizontal="left" vertical="center" shrinkToFit="1"/>
    </xf>
    <xf numFmtId="0" fontId="15" fillId="0" borderId="0" xfId="0" applyFont="1" applyFill="1" applyAlignment="1">
      <alignment vertical="top"/>
    </xf>
    <xf numFmtId="0" fontId="15" fillId="0" borderId="0" xfId="0" applyFont="1" applyBorder="1" applyAlignment="1">
      <alignment vertical="top"/>
    </xf>
    <xf numFmtId="0" fontId="15" fillId="0" borderId="0" xfId="0" applyFont="1" applyFill="1" applyAlignment="1">
      <alignment horizontal="center" vertical="top"/>
    </xf>
    <xf numFmtId="0" fontId="17" fillId="0" borderId="0" xfId="0" applyFont="1" applyAlignment="1">
      <alignment vertical="top"/>
    </xf>
    <xf numFmtId="0" fontId="17" fillId="0" borderId="0" xfId="0" applyNumberFormat="1" applyFont="1" applyAlignment="1">
      <alignment vertical="top"/>
    </xf>
    <xf numFmtId="0" fontId="17" fillId="0" borderId="0" xfId="0" applyNumberFormat="1" applyFont="1" applyAlignment="1">
      <alignment horizontal="left" vertical="top"/>
    </xf>
    <xf numFmtId="0" fontId="17" fillId="0" borderId="0" xfId="0" applyNumberFormat="1" applyFont="1" applyAlignment="1">
      <alignment horizontal="left" vertical="center"/>
    </xf>
    <xf numFmtId="0" fontId="17" fillId="0" borderId="0" xfId="0" applyNumberFormat="1" applyFont="1" applyAlignme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xf numFmtId="0" fontId="17" fillId="0" borderId="0" xfId="0" applyFont="1" applyBorder="1" applyAlignment="1">
      <alignment vertical="center"/>
    </xf>
    <xf numFmtId="0" fontId="15" fillId="0" borderId="0" xfId="0" applyFont="1" applyFill="1" applyBorder="1" applyAlignment="1">
      <alignment vertical="center" wrapText="1"/>
    </xf>
    <xf numFmtId="0" fontId="14" fillId="0" borderId="0" xfId="0" applyFont="1" applyBorder="1" applyAlignment="1" applyProtection="1">
      <alignment vertical="top"/>
    </xf>
    <xf numFmtId="0" fontId="17" fillId="0" borderId="0" xfId="0" applyFont="1" applyBorder="1" applyAlignment="1" applyProtection="1">
      <alignment horizontal="left" vertical="top"/>
    </xf>
    <xf numFmtId="0" fontId="15" fillId="0" borderId="0" xfId="0" applyFont="1" applyBorder="1" applyAlignment="1" applyProtection="1">
      <alignment horizontal="left"/>
    </xf>
    <xf numFmtId="0" fontId="14" fillId="0" borderId="0" xfId="0" applyFont="1" applyBorder="1" applyAlignment="1" applyProtection="1">
      <alignment horizontal="left" vertical="top"/>
    </xf>
    <xf numFmtId="0" fontId="23" fillId="0" borderId="0" xfId="0" applyFont="1" applyAlignment="1">
      <alignment horizontal="left"/>
    </xf>
    <xf numFmtId="0" fontId="15" fillId="0" borderId="11" xfId="0" applyFont="1" applyBorder="1" applyAlignment="1" applyProtection="1">
      <alignment vertical="top"/>
    </xf>
    <xf numFmtId="0" fontId="15" fillId="0" borderId="13" xfId="0" applyFont="1" applyFill="1" applyBorder="1" applyAlignment="1">
      <alignment horizontal="left"/>
    </xf>
    <xf numFmtId="0" fontId="15" fillId="0" borderId="0" xfId="0" applyFont="1" applyFill="1" applyBorder="1" applyAlignment="1">
      <alignment vertical="center"/>
    </xf>
    <xf numFmtId="0" fontId="17" fillId="0" borderId="0" xfId="0" applyFont="1" applyFill="1" applyAlignment="1">
      <alignment vertical="center"/>
    </xf>
    <xf numFmtId="0" fontId="17" fillId="0" borderId="0" xfId="0" applyFont="1" applyFill="1" applyAlignment="1"/>
    <xf numFmtId="0" fontId="17" fillId="0" borderId="0" xfId="0" applyFont="1" applyFill="1" applyBorder="1" applyAlignment="1"/>
    <xf numFmtId="42" fontId="13" fillId="0" borderId="0" xfId="0" applyNumberFormat="1" applyFont="1" applyFill="1" applyBorder="1" applyAlignment="1">
      <alignment vertical="center" wrapText="1"/>
    </xf>
    <xf numFmtId="0" fontId="15" fillId="0" borderId="3" xfId="0" applyFont="1" applyBorder="1" applyAlignment="1">
      <alignment horizontal="center" wrapText="1"/>
    </xf>
    <xf numFmtId="0" fontId="15" fillId="0" borderId="3" xfId="0" applyFont="1" applyFill="1" applyBorder="1" applyAlignment="1">
      <alignment horizontal="left" wrapText="1"/>
    </xf>
    <xf numFmtId="0" fontId="16" fillId="0" borderId="0" xfId="0" applyFont="1" applyAlignment="1" applyProtection="1">
      <alignment horizontal="center" vertical="center"/>
    </xf>
    <xf numFmtId="0" fontId="15" fillId="0" borderId="0" xfId="0" applyFont="1" applyAlignment="1" applyProtection="1">
      <alignment horizontal="center" vertical="center"/>
    </xf>
    <xf numFmtId="0" fontId="17" fillId="0" borderId="0" xfId="0" applyFont="1" applyFill="1" applyBorder="1" applyAlignment="1" applyProtection="1">
      <alignment vertical="top"/>
      <protection locked="0"/>
    </xf>
    <xf numFmtId="0" fontId="15" fillId="0" borderId="4" xfId="0" applyNumberFormat="1" applyFont="1" applyFill="1" applyBorder="1" applyAlignment="1" applyProtection="1">
      <alignment horizontal="center" vertical="top"/>
    </xf>
    <xf numFmtId="0" fontId="15" fillId="0" borderId="12" xfId="0" applyNumberFormat="1" applyFont="1" applyFill="1" applyBorder="1" applyAlignment="1" applyProtection="1">
      <alignment horizontal="left" vertical="center"/>
    </xf>
    <xf numFmtId="0" fontId="15" fillId="0" borderId="22" xfId="0" applyNumberFormat="1" applyFont="1" applyFill="1" applyBorder="1" applyAlignment="1" applyProtection="1">
      <alignment horizontal="left" vertical="top"/>
    </xf>
    <xf numFmtId="0" fontId="15" fillId="0" borderId="4" xfId="0" applyNumberFormat="1" applyFont="1" applyFill="1" applyBorder="1" applyAlignment="1" applyProtection="1">
      <alignment horizontal="left" vertical="top"/>
    </xf>
    <xf numFmtId="0" fontId="17" fillId="0" borderId="12" xfId="0" applyFont="1" applyBorder="1"/>
    <xf numFmtId="0" fontId="1" fillId="0" borderId="0" xfId="5" applyFont="1" applyFill="1" applyBorder="1" applyAlignment="1" applyProtection="1">
      <alignment horizontal="center" vertical="center"/>
    </xf>
    <xf numFmtId="0" fontId="14" fillId="0" borderId="0" xfId="0" applyFont="1" applyFill="1" applyBorder="1" applyAlignment="1"/>
    <xf numFmtId="0" fontId="17" fillId="0" borderId="0" xfId="0" applyFont="1" applyAlignment="1">
      <alignment horizontal="right" vertical="center"/>
    </xf>
    <xf numFmtId="0" fontId="15" fillId="0" borderId="0" xfId="0" applyFont="1" applyFill="1" applyBorder="1" applyAlignment="1">
      <alignment horizontal="right" vertical="center"/>
    </xf>
    <xf numFmtId="0" fontId="15" fillId="0" borderId="0" xfId="0" applyFont="1" applyFill="1" applyAlignment="1">
      <alignment horizontal="center" vertical="center"/>
    </xf>
    <xf numFmtId="0" fontId="17" fillId="0" borderId="0" xfId="0" applyNumberFormat="1" applyFont="1" applyAlignment="1">
      <alignment horizontal="center" vertical="top"/>
    </xf>
    <xf numFmtId="0" fontId="17" fillId="0" borderId="0" xfId="0" applyFont="1" applyBorder="1" applyAlignment="1">
      <alignment horizontal="center" vertical="top"/>
    </xf>
    <xf numFmtId="2" fontId="15" fillId="0" borderId="6" xfId="16" applyNumberFormat="1" applyFont="1" applyFill="1" applyBorder="1" applyAlignment="1" applyProtection="1">
      <alignment horizontal="right" vertical="center"/>
      <protection locked="0"/>
    </xf>
    <xf numFmtId="0" fontId="20" fillId="0" borderId="0" xfId="0" applyFont="1" applyFill="1" applyAlignment="1">
      <alignment horizontal="center" vertical="top"/>
    </xf>
    <xf numFmtId="44" fontId="17" fillId="0" borderId="0" xfId="3" applyFont="1" applyAlignment="1"/>
    <xf numFmtId="0" fontId="17" fillId="0" borderId="11" xfId="0" applyFont="1" applyBorder="1" applyAlignment="1">
      <alignment horizontal="left"/>
    </xf>
    <xf numFmtId="0" fontId="15" fillId="0" borderId="11" xfId="0" applyFont="1" applyFill="1" applyBorder="1" applyAlignment="1">
      <alignment vertical="top"/>
    </xf>
    <xf numFmtId="0" fontId="15" fillId="0" borderId="11" xfId="0" applyFont="1" applyFill="1" applyBorder="1" applyAlignment="1">
      <alignment horizontal="center" vertical="top"/>
    </xf>
    <xf numFmtId="0" fontId="15" fillId="0" borderId="11" xfId="0" applyFont="1" applyFill="1" applyBorder="1" applyAlignment="1">
      <alignment vertical="top" wrapText="1"/>
    </xf>
    <xf numFmtId="0" fontId="13" fillId="6" borderId="3" xfId="0" applyNumberFormat="1" applyFont="1" applyFill="1" applyBorder="1" applyAlignment="1" applyProtection="1">
      <alignment horizontal="left" vertical="center"/>
      <protection locked="0"/>
    </xf>
    <xf numFmtId="0" fontId="17" fillId="0" borderId="6" xfId="0" applyFont="1" applyFill="1" applyBorder="1"/>
    <xf numFmtId="0" fontId="17" fillId="0" borderId="6" xfId="0" applyFont="1" applyBorder="1"/>
    <xf numFmtId="0" fontId="44" fillId="0" borderId="0" xfId="0" applyFont="1" applyFill="1" applyAlignment="1">
      <alignment horizontal="left"/>
    </xf>
    <xf numFmtId="0" fontId="28" fillId="0" borderId="0" xfId="0" applyFont="1" applyFill="1" applyBorder="1" applyAlignment="1">
      <alignment horizontal="left" vertical="center" wrapText="1"/>
    </xf>
    <xf numFmtId="0" fontId="27" fillId="0" borderId="0" xfId="0" applyFont="1" applyBorder="1" applyAlignment="1">
      <alignment horizontal="left"/>
    </xf>
    <xf numFmtId="42" fontId="28" fillId="0" borderId="0" xfId="0" applyNumberFormat="1" applyFont="1" applyFill="1" applyBorder="1" applyAlignment="1"/>
    <xf numFmtId="0" fontId="17" fillId="6" borderId="11" xfId="0" applyFont="1" applyFill="1" applyBorder="1" applyAlignment="1" applyProtection="1">
      <alignment vertical="top"/>
      <protection locked="0"/>
    </xf>
    <xf numFmtId="0" fontId="15" fillId="5" borderId="4" xfId="0" applyFont="1" applyFill="1" applyBorder="1" applyAlignment="1"/>
    <xf numFmtId="0" fontId="17" fillId="5" borderId="4" xfId="0" applyFont="1" applyFill="1" applyBorder="1" applyAlignment="1" applyProtection="1">
      <alignment vertical="center"/>
    </xf>
    <xf numFmtId="0" fontId="17" fillId="5" borderId="6" xfId="0" applyFont="1" applyFill="1" applyBorder="1" applyAlignment="1" applyProtection="1">
      <alignment vertical="center"/>
    </xf>
    <xf numFmtId="0" fontId="17" fillId="5" borderId="5" xfId="0" applyFont="1" applyFill="1" applyBorder="1" applyAlignment="1" applyProtection="1">
      <alignment vertical="center"/>
    </xf>
    <xf numFmtId="0" fontId="15" fillId="0" borderId="5" xfId="0" applyFont="1" applyFill="1" applyBorder="1" applyAlignment="1">
      <alignment horizontal="left" wrapText="1"/>
    </xf>
    <xf numFmtId="0" fontId="15" fillId="0" borderId="0" xfId="0" applyFont="1" applyFill="1" applyBorder="1" applyAlignment="1" applyProtection="1">
      <alignment horizontal="left" vertical="top"/>
    </xf>
    <xf numFmtId="0" fontId="15" fillId="5" borderId="4" xfId="0" applyFont="1" applyFill="1" applyBorder="1" applyAlignment="1">
      <alignment horizontal="left" vertical="center"/>
    </xf>
    <xf numFmtId="0" fontId="17" fillId="5" borderId="4" xfId="0" applyFont="1" applyFill="1" applyBorder="1" applyAlignment="1" applyProtection="1">
      <alignment horizontal="left" vertical="top"/>
    </xf>
    <xf numFmtId="0" fontId="17" fillId="5" borderId="6" xfId="0" applyFont="1" applyFill="1" applyBorder="1" applyAlignment="1" applyProtection="1">
      <alignment horizontal="left" vertical="top"/>
    </xf>
    <xf numFmtId="0" fontId="15" fillId="5" borderId="4" xfId="0" applyFont="1" applyFill="1" applyBorder="1" applyAlignment="1" applyProtection="1">
      <alignment horizontal="left" vertical="top"/>
    </xf>
    <xf numFmtId="0" fontId="15" fillId="5" borderId="6" xfId="0" applyFont="1" applyFill="1" applyBorder="1" applyAlignment="1" applyProtection="1">
      <alignment horizontal="left" vertical="top"/>
    </xf>
    <xf numFmtId="0" fontId="15" fillId="0" borderId="0" xfId="0" applyFont="1" applyAlignment="1">
      <alignment horizontal="right" vertical="center"/>
    </xf>
    <xf numFmtId="0" fontId="17" fillId="0" borderId="0" xfId="0" applyFont="1" applyBorder="1" applyAlignment="1">
      <alignment horizontal="right" vertical="center"/>
    </xf>
    <xf numFmtId="0" fontId="14" fillId="0" borderId="0" xfId="0" applyFont="1" applyAlignment="1">
      <alignment vertical="center"/>
    </xf>
    <xf numFmtId="0" fontId="28" fillId="0" borderId="0" xfId="0" applyFont="1" applyAlignment="1">
      <alignment horizontal="left" vertical="center"/>
    </xf>
    <xf numFmtId="0" fontId="28" fillId="0" borderId="0" xfId="0" applyFont="1" applyBorder="1" applyAlignment="1">
      <alignment horizontal="right" vertical="center"/>
    </xf>
    <xf numFmtId="0" fontId="17" fillId="5" borderId="5" xfId="0" applyFont="1" applyFill="1" applyBorder="1" applyAlignment="1"/>
    <xf numFmtId="0" fontId="17" fillId="5" borderId="6" xfId="0" applyFont="1" applyFill="1" applyBorder="1" applyAlignment="1"/>
    <xf numFmtId="166" fontId="15" fillId="5" borderId="3" xfId="3" applyNumberFormat="1" applyFont="1" applyFill="1" applyBorder="1" applyAlignment="1"/>
    <xf numFmtId="0" fontId="15" fillId="6" borderId="3" xfId="0" applyNumberFormat="1" applyFont="1" applyFill="1" applyBorder="1" applyAlignment="1" applyProtection="1">
      <alignment horizontal="center" vertical="top"/>
      <protection locked="0"/>
    </xf>
    <xf numFmtId="42" fontId="13" fillId="8" borderId="3" xfId="0" applyNumberFormat="1" applyFont="1" applyFill="1" applyBorder="1" applyAlignment="1" applyProtection="1">
      <alignment horizontal="left" vertical="center"/>
    </xf>
    <xf numFmtId="42" fontId="13" fillId="3" borderId="3" xfId="0" applyNumberFormat="1" applyFont="1" applyFill="1" applyBorder="1" applyAlignment="1" applyProtection="1">
      <alignment vertical="center" wrapText="1"/>
      <protection locked="0"/>
    </xf>
    <xf numFmtId="42" fontId="13" fillId="3" borderId="3" xfId="0" applyNumberFormat="1" applyFont="1" applyFill="1" applyBorder="1" applyAlignment="1" applyProtection="1">
      <alignment vertical="center" wrapText="1"/>
    </xf>
    <xf numFmtId="42" fontId="13" fillId="3" borderId="5" xfId="0" applyNumberFormat="1" applyFont="1" applyFill="1" applyBorder="1" applyAlignment="1" applyProtection="1">
      <alignment vertical="center" wrapText="1"/>
      <protection locked="0"/>
    </xf>
    <xf numFmtId="0" fontId="46" fillId="0" borderId="0" xfId="0" applyFont="1" applyBorder="1" applyAlignment="1"/>
    <xf numFmtId="0" fontId="17" fillId="0" borderId="6" xfId="0" applyNumberFormat="1" applyFont="1" applyFill="1" applyBorder="1" applyAlignment="1" applyProtection="1">
      <alignment horizontal="center" vertical="center" shrinkToFit="1"/>
      <protection locked="0"/>
    </xf>
    <xf numFmtId="0" fontId="47" fillId="0" borderId="0" xfId="0" applyFont="1" applyBorder="1" applyAlignment="1"/>
    <xf numFmtId="0" fontId="40" fillId="0" borderId="0" xfId="9" applyFont="1" applyAlignment="1">
      <alignment horizontal="center" wrapText="1"/>
    </xf>
    <xf numFmtId="0" fontId="41" fillId="0" borderId="0" xfId="9" applyFont="1" applyAlignment="1">
      <alignment horizontal="center" wrapText="1"/>
    </xf>
    <xf numFmtId="0" fontId="42" fillId="4" borderId="4" xfId="9" applyFont="1" applyFill="1" applyBorder="1" applyAlignment="1" applyProtection="1">
      <protection locked="0"/>
    </xf>
    <xf numFmtId="0" fontId="42" fillId="4" borderId="5" xfId="9" applyFont="1" applyFill="1" applyBorder="1" applyAlignment="1" applyProtection="1">
      <protection locked="0"/>
    </xf>
    <xf numFmtId="0" fontId="29" fillId="4" borderId="4" xfId="9" applyFill="1" applyBorder="1" applyAlignment="1" applyProtection="1">
      <protection locked="0"/>
    </xf>
    <xf numFmtId="0" fontId="29" fillId="4" borderId="6" xfId="9" applyFont="1" applyFill="1" applyBorder="1" applyAlignment="1" applyProtection="1">
      <protection locked="0"/>
    </xf>
    <xf numFmtId="0" fontId="29" fillId="4" borderId="5" xfId="9" applyFont="1" applyFill="1" applyBorder="1" applyAlignment="1" applyProtection="1">
      <protection locked="0"/>
    </xf>
    <xf numFmtId="0" fontId="32" fillId="0" borderId="0" xfId="9" applyFont="1" applyBorder="1" applyAlignment="1">
      <alignment horizontal="center" wrapText="1"/>
    </xf>
    <xf numFmtId="0" fontId="29" fillId="0" borderId="1" xfId="9" applyFont="1" applyBorder="1" applyAlignment="1">
      <alignment wrapText="1"/>
    </xf>
    <xf numFmtId="0" fontId="29" fillId="0" borderId="1" xfId="9" applyBorder="1" applyAlignment="1">
      <alignment wrapText="1"/>
    </xf>
  </cellXfs>
  <cellStyles count="17">
    <cellStyle name="Comma 2" xfId="1"/>
    <cellStyle name="Comma 3" xfId="2"/>
    <cellStyle name="Currency" xfId="3" builtinId="4"/>
    <cellStyle name="Currency 2 2" xfId="4"/>
    <cellStyle name="Hyperlink" xfId="5" builtinId="8"/>
    <cellStyle name="Normal" xfId="0" builtinId="0"/>
    <cellStyle name="Normal 2" xfId="6"/>
    <cellStyle name="Normal 3" xfId="7"/>
    <cellStyle name="Normal 4" xfId="8"/>
    <cellStyle name="Normal 5" xfId="9"/>
    <cellStyle name="Normal_1CHECK" xfId="10"/>
    <cellStyle name="Normal_2WSC" xfId="11"/>
    <cellStyle name="Normal_7INSTRUC" xfId="12"/>
    <cellStyle name="Normal_APP-9697" xfId="13"/>
    <cellStyle name="Normal_LY-FUND" xfId="14"/>
    <cellStyle name="Normal_TY-FUND" xfId="15"/>
    <cellStyle name="Percent" xfId="16" builtinId="5"/>
  </cellStyles>
  <dxfs count="3">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scheme val="none"/>
      </font>
      <alignment horizontal="center" vertical="center" textRotation="9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549275</xdr:colOff>
      <xdr:row>1</xdr:row>
      <xdr:rowOff>34924</xdr:rowOff>
    </xdr:from>
    <xdr:to>
      <xdr:col>1</xdr:col>
      <xdr:colOff>1613745</xdr:colOff>
      <xdr:row>6</xdr:row>
      <xdr:rowOff>126999</xdr:rowOff>
    </xdr:to>
    <xdr:pic>
      <xdr:nvPicPr>
        <xdr:cNvPr id="14720" name="Picture 91" descr="Logo for the California Community Colleges" title="Logo for the California Community Colleges"/>
        <xdr:cNvPicPr>
          <a:picLocks noChangeAspect="1" noChangeArrowheads="1"/>
        </xdr:cNvPicPr>
      </xdr:nvPicPr>
      <xdr:blipFill>
        <a:blip xmlns:r="http://schemas.openxmlformats.org/officeDocument/2006/relationships" r:embed="rId1"/>
        <a:srcRect/>
        <a:stretch>
          <a:fillRect/>
        </a:stretch>
      </xdr:blipFill>
      <xdr:spPr bwMode="auto">
        <a:xfrm>
          <a:off x="2597150" y="241299"/>
          <a:ext cx="1064470" cy="1084263"/>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5</xdr:row>
          <xdr:rowOff>9525</xdr:rowOff>
        </xdr:from>
        <xdr:to>
          <xdr:col>4</xdr:col>
          <xdr:colOff>466725</xdr:colOff>
          <xdr:row>5</xdr:row>
          <xdr:rowOff>180975</xdr:rowOff>
        </xdr:to>
        <xdr:sp macro="" textlink="">
          <xdr:nvSpPr>
            <xdr:cNvPr id="18433" name="Check Box 1" hidden="1">
              <a:extLst>
                <a:ext uri="{63B3BB69-23CF-44E3-9099-C40C66FF867C}">
                  <a14:compatExt spid="_x0000_s18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Indicate with a checkmark</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ccco.edu/DSPS/End%20of%20Year%20Expenditures%20Report/EOY-2010-11/EOY%20Report%20form%20to%20be%20completed%20by%20colleges/final%20DSPS%202010-11%20EOY%20Expenditures%20Report%20form/DSPS%202010-11%20EOY%20Expenditures%20Report%20(REV.%208-2011)%20no%20passwo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xtranet.cccco.edu/Users/pservin/AppData/Local/Microsoft/Windows/Temporary%20Internet%20Files/Content.Outlook/EPD1RCH3/2011-12%20Categorical%20Flexibility%20Report%20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extranet.cccco.edu/Users/jorta/AppData/Local/Microsoft/Windows/Temporary%20Internet%20Files/Content.Outlook/HX6B0MKQ/Web%20version-Copy%20of%20Matriculation%202011-12%20Year%20End%20Expenditures%20Report%20form%20(REV%20%208a-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extranet.cccco.edu/DSPS/End%20of%20Year%20Expenditures%20Report/EOY-2010-11/EOY%20Report%20form%20to%20be%20completed%20by%20colleges/final%20DSPS%202010-11%20EOY%20Expenditures%20Report%20form/DSPS%202010-11%20EOY%20Expenditures%20Report%20(REV.%208-2011)%20no%20passwo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ccco.edu/Portals/4/SS/DSPS/DSPS%202010-11%20EOY%20Expenditures%20Report%20(REV.%208-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o First"/>
      <sheetName val="Part I Rev, Part II Sp Cl FTES"/>
      <sheetName val="Part III DSPS Expenditures"/>
      <sheetName val="Part IV DHH"/>
      <sheetName val="Part V Certification"/>
      <sheetName val="districts colleges"/>
      <sheetName val="P2"/>
      <sheetName val="Special Class FTES calc"/>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Ds, CCCs"/>
      <sheetName val="report - flexible provision"/>
    </sheetNames>
    <sheetDataSet>
      <sheetData sheetId="0">
        <row r="2">
          <cell r="A2" t="str">
            <v>Select your district</v>
          </cell>
        </row>
        <row r="3">
          <cell r="A3" t="str">
            <v>Allan Hancock CCD</v>
          </cell>
        </row>
        <row r="4">
          <cell r="A4" t="str">
            <v>Antelope Valley CCD</v>
          </cell>
        </row>
        <row r="5">
          <cell r="A5" t="str">
            <v>Barstow CCD</v>
          </cell>
        </row>
        <row r="6">
          <cell r="A6" t="str">
            <v>Butte CCD</v>
          </cell>
        </row>
        <row r="7">
          <cell r="A7" t="str">
            <v>Cabrillo CCD</v>
          </cell>
        </row>
        <row r="8">
          <cell r="A8" t="str">
            <v>Cerritos CCD</v>
          </cell>
        </row>
        <row r="9">
          <cell r="A9" t="str">
            <v>Chabot-Las Positas CCD</v>
          </cell>
        </row>
        <row r="10">
          <cell r="A10" t="str">
            <v>Chaffey CCD</v>
          </cell>
        </row>
        <row r="11">
          <cell r="A11" t="str">
            <v>Citrus CCD</v>
          </cell>
        </row>
        <row r="12">
          <cell r="A12" t="str">
            <v>Coast CCD</v>
          </cell>
        </row>
        <row r="13">
          <cell r="A13" t="str">
            <v>Compton CCD</v>
          </cell>
        </row>
        <row r="14">
          <cell r="A14" t="str">
            <v>Contra Costa CCD</v>
          </cell>
        </row>
        <row r="15">
          <cell r="A15" t="str">
            <v>Copper Mt. CCD</v>
          </cell>
        </row>
        <row r="16">
          <cell r="A16" t="str">
            <v>Desert CCD</v>
          </cell>
        </row>
        <row r="17">
          <cell r="A17" t="str">
            <v>El Camino CCD</v>
          </cell>
        </row>
        <row r="18">
          <cell r="A18" t="str">
            <v>Feather River CCD</v>
          </cell>
        </row>
        <row r="19">
          <cell r="A19" t="str">
            <v>Foothill-DeAnza CCD</v>
          </cell>
        </row>
        <row r="20">
          <cell r="A20" t="str">
            <v>Gavilan Joint CCD</v>
          </cell>
        </row>
        <row r="21">
          <cell r="A21" t="str">
            <v>Glendale CCD</v>
          </cell>
        </row>
        <row r="22">
          <cell r="A22" t="str">
            <v>Grossmont Cuyamaca CCD</v>
          </cell>
        </row>
        <row r="23">
          <cell r="A23" t="str">
            <v>Hartnell CCD</v>
          </cell>
        </row>
        <row r="24">
          <cell r="A24" t="str">
            <v>Imperial CCD</v>
          </cell>
        </row>
        <row r="25">
          <cell r="A25" t="str">
            <v>Kern CCD</v>
          </cell>
        </row>
        <row r="26">
          <cell r="A26" t="str">
            <v>Lake Tahoe CCD</v>
          </cell>
        </row>
        <row r="27">
          <cell r="A27" t="str">
            <v>Lassen CCD</v>
          </cell>
        </row>
        <row r="28">
          <cell r="A28" t="str">
            <v xml:space="preserve">Long Beach CCD </v>
          </cell>
        </row>
        <row r="29">
          <cell r="A29" t="str">
            <v>Los Angeles CCD</v>
          </cell>
        </row>
        <row r="30">
          <cell r="A30" t="str">
            <v>Los Rios CCD</v>
          </cell>
        </row>
        <row r="31">
          <cell r="A31" t="str">
            <v>Marin CCD</v>
          </cell>
        </row>
        <row r="32">
          <cell r="A32" t="str">
            <v>Mendocino-Lake CCD</v>
          </cell>
        </row>
        <row r="33">
          <cell r="A33" t="str">
            <v>Merced CCD</v>
          </cell>
        </row>
        <row r="34">
          <cell r="A34" t="str">
            <v>Mira Costa CCD</v>
          </cell>
        </row>
        <row r="35">
          <cell r="A35" t="str">
            <v>Monterey Peninsula CCD</v>
          </cell>
        </row>
        <row r="36">
          <cell r="A36" t="str">
            <v>Mt. San Antonio CCD</v>
          </cell>
        </row>
        <row r="37">
          <cell r="A37" t="str">
            <v>Mt. San Jacinto CCD</v>
          </cell>
        </row>
        <row r="38">
          <cell r="A38" t="str">
            <v>Napa Valley CCD</v>
          </cell>
        </row>
        <row r="39">
          <cell r="A39" t="str">
            <v>North Orange County CCD</v>
          </cell>
        </row>
        <row r="40">
          <cell r="A40" t="str">
            <v>Ohlone CCD</v>
          </cell>
        </row>
        <row r="41">
          <cell r="A41" t="str">
            <v>Palo Verde CCD</v>
          </cell>
        </row>
        <row r="42">
          <cell r="A42" t="str">
            <v>Palomar CCD</v>
          </cell>
        </row>
        <row r="43">
          <cell r="A43" t="str">
            <v>Pasadena Area CCD</v>
          </cell>
        </row>
        <row r="44">
          <cell r="A44" t="str">
            <v>Peralta CCD</v>
          </cell>
        </row>
        <row r="45">
          <cell r="A45" t="str">
            <v>Rancho Santiago CCD</v>
          </cell>
        </row>
        <row r="46">
          <cell r="A46" t="str">
            <v>Redwoods CCD</v>
          </cell>
        </row>
        <row r="47">
          <cell r="A47" t="str">
            <v>Rio Hondo CCD</v>
          </cell>
        </row>
        <row r="48">
          <cell r="A48" t="str">
            <v>Riverside CCD</v>
          </cell>
        </row>
        <row r="49">
          <cell r="A49" t="str">
            <v>San Bernardino CCD</v>
          </cell>
        </row>
        <row r="50">
          <cell r="A50" t="str">
            <v>San Diego CCD</v>
          </cell>
        </row>
        <row r="51">
          <cell r="A51" t="str">
            <v>San Francisco CCD</v>
          </cell>
        </row>
        <row r="52">
          <cell r="A52" t="str">
            <v>San Joaquin Delta CCD</v>
          </cell>
        </row>
        <row r="53">
          <cell r="A53" t="str">
            <v>San Jose-Evergreen CCD</v>
          </cell>
        </row>
        <row r="54">
          <cell r="A54" t="str">
            <v>San Luis Obispo CCD</v>
          </cell>
        </row>
        <row r="55">
          <cell r="A55" t="str">
            <v>San Mateo CCD</v>
          </cell>
        </row>
        <row r="56">
          <cell r="A56" t="str">
            <v>Santa Barbara CCD</v>
          </cell>
        </row>
        <row r="57">
          <cell r="A57" t="str">
            <v>Santa Clarita CCD</v>
          </cell>
        </row>
        <row r="58">
          <cell r="A58" t="str">
            <v>Santa Monica CCD</v>
          </cell>
        </row>
        <row r="59">
          <cell r="A59" t="str">
            <v>Sequoias CCD</v>
          </cell>
        </row>
        <row r="60">
          <cell r="A60" t="str">
            <v>Shasta-Tehama-Trinity CCD</v>
          </cell>
        </row>
        <row r="61">
          <cell r="A61" t="str">
            <v>Sierra CCD</v>
          </cell>
        </row>
        <row r="62">
          <cell r="A62" t="str">
            <v>Siskiyou Joint CCD</v>
          </cell>
        </row>
        <row r="63">
          <cell r="A63" t="str">
            <v>Solano CCD</v>
          </cell>
        </row>
        <row r="64">
          <cell r="A64" t="str">
            <v>Sonoma County CCD</v>
          </cell>
        </row>
        <row r="65">
          <cell r="A65" t="str">
            <v>South Orange County CCD</v>
          </cell>
        </row>
        <row r="66">
          <cell r="A66" t="str">
            <v>Southwestern CCD</v>
          </cell>
        </row>
        <row r="67">
          <cell r="A67" t="str">
            <v>State Center CCD</v>
          </cell>
        </row>
        <row r="68">
          <cell r="A68" t="str">
            <v>Ventura CCD</v>
          </cell>
        </row>
        <row r="69">
          <cell r="A69" t="str">
            <v>Victor Valley CCD</v>
          </cell>
        </row>
        <row r="70">
          <cell r="A70" t="str">
            <v>West Hills CCD</v>
          </cell>
        </row>
        <row r="71">
          <cell r="A71" t="str">
            <v>West Kern CCD</v>
          </cell>
        </row>
        <row r="72">
          <cell r="A72" t="str">
            <v>West Valley CCD</v>
          </cell>
        </row>
        <row r="73">
          <cell r="A73" t="str">
            <v>Yosemite CCD</v>
          </cell>
        </row>
        <row r="74">
          <cell r="A74" t="str">
            <v>Yuba CCD</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o First"/>
      <sheetName val="Part I Funding"/>
      <sheetName val="Part II Expenditures"/>
      <sheetName val="Part III Match Detail"/>
      <sheetName val="Summary"/>
      <sheetName val="districts colleges"/>
      <sheetName val="Sheet2"/>
      <sheetName val="yesno"/>
    </sheetNames>
    <sheetDataSet>
      <sheetData sheetId="0"/>
      <sheetData sheetId="1"/>
      <sheetData sheetId="2"/>
      <sheetData sheetId="3"/>
      <sheetData sheetId="4"/>
      <sheetData sheetId="5"/>
      <sheetData sheetId="6">
        <row r="2">
          <cell r="A2" t="str">
            <v>Select district</v>
          </cell>
          <cell r="C2" t="str">
            <v>Select college</v>
          </cell>
          <cell r="G2" t="str">
            <v>Select Credit or Noncredit</v>
          </cell>
        </row>
        <row r="3">
          <cell r="A3" t="str">
            <v>Allan Hancock CCD</v>
          </cell>
          <cell r="C3" t="str">
            <v>Alameda College</v>
          </cell>
          <cell r="G3" t="str">
            <v>Credit</v>
          </cell>
        </row>
        <row r="4">
          <cell r="A4" t="str">
            <v>Antelope Valley CCD</v>
          </cell>
          <cell r="C4" t="str">
            <v>Allan Hancock College</v>
          </cell>
          <cell r="G4" t="str">
            <v>Noncredit</v>
          </cell>
        </row>
        <row r="5">
          <cell r="A5" t="str">
            <v>Barstow CCD</v>
          </cell>
          <cell r="C5" t="str">
            <v>American River College</v>
          </cell>
        </row>
        <row r="6">
          <cell r="A6" t="str">
            <v>Butte CCD</v>
          </cell>
          <cell r="C6" t="str">
            <v>Antelope Valley College</v>
          </cell>
        </row>
        <row r="7">
          <cell r="A7" t="str">
            <v>Cabrillo CCD</v>
          </cell>
          <cell r="C7" t="str">
            <v>Bakersfield College</v>
          </cell>
        </row>
        <row r="8">
          <cell r="A8" t="str">
            <v>Cerritos CCD</v>
          </cell>
          <cell r="C8" t="str">
            <v>Barstow College</v>
          </cell>
        </row>
        <row r="9">
          <cell r="A9" t="str">
            <v>Chabot-Las Positas CCD</v>
          </cell>
          <cell r="C9" t="str">
            <v>Berkeley City College</v>
          </cell>
        </row>
        <row r="10">
          <cell r="A10" t="str">
            <v>Chaffey CCD</v>
          </cell>
          <cell r="C10" t="str">
            <v>Butte College</v>
          </cell>
        </row>
        <row r="11">
          <cell r="A11" t="str">
            <v>Citrus CCD</v>
          </cell>
          <cell r="C11" t="str">
            <v>Cabrillo College</v>
          </cell>
        </row>
        <row r="12">
          <cell r="A12" t="str">
            <v>Coast CCD</v>
          </cell>
          <cell r="C12" t="str">
            <v>Canada College</v>
          </cell>
        </row>
        <row r="13">
          <cell r="A13" t="str">
            <v>Compton CCD</v>
          </cell>
          <cell r="C13" t="str">
            <v>College of the Canyons</v>
          </cell>
        </row>
        <row r="14">
          <cell r="A14" t="str">
            <v>Contra Costa CCD</v>
          </cell>
          <cell r="C14" t="str">
            <v>Cerritos College</v>
          </cell>
        </row>
        <row r="15">
          <cell r="A15" t="str">
            <v>Copper Mt. CCD</v>
          </cell>
          <cell r="C15" t="str">
            <v>Cerro Coso College</v>
          </cell>
        </row>
        <row r="16">
          <cell r="A16" t="str">
            <v>Desert CCD</v>
          </cell>
          <cell r="C16" t="str">
            <v>Chabot College</v>
          </cell>
        </row>
        <row r="17">
          <cell r="A17" t="str">
            <v>El Camino CCD</v>
          </cell>
          <cell r="C17" t="str">
            <v>Chaffey College</v>
          </cell>
        </row>
        <row r="18">
          <cell r="A18" t="str">
            <v>Feather River CCD</v>
          </cell>
          <cell r="C18" t="str">
            <v>Citrus College</v>
          </cell>
        </row>
        <row r="19">
          <cell r="A19" t="str">
            <v>Foothill-DeAnza CCD</v>
          </cell>
          <cell r="C19" t="str">
            <v>Coastline College</v>
          </cell>
        </row>
        <row r="20">
          <cell r="A20" t="str">
            <v>Gavilan Joint CCD</v>
          </cell>
          <cell r="C20" t="str">
            <v>Columbia College</v>
          </cell>
        </row>
        <row r="21">
          <cell r="A21" t="str">
            <v>Glendale CCD</v>
          </cell>
          <cell r="C21" t="str">
            <v>Compton College</v>
          </cell>
        </row>
        <row r="22">
          <cell r="A22" t="str">
            <v>Grossmont Cuyamaca CCD</v>
          </cell>
          <cell r="C22" t="str">
            <v>Contra Costa College</v>
          </cell>
        </row>
        <row r="23">
          <cell r="A23" t="str">
            <v>Hartnell CCD</v>
          </cell>
          <cell r="C23" t="str">
            <v xml:space="preserve">Copper Mt. College </v>
          </cell>
        </row>
        <row r="24">
          <cell r="A24" t="str">
            <v>Imperial CCD</v>
          </cell>
          <cell r="C24" t="str">
            <v>Cosumnes River College</v>
          </cell>
        </row>
        <row r="25">
          <cell r="A25" t="str">
            <v>Kern CCD</v>
          </cell>
          <cell r="C25" t="str">
            <v>Crafton Hills College</v>
          </cell>
        </row>
        <row r="26">
          <cell r="A26" t="str">
            <v>Lake Tahoe CCD</v>
          </cell>
          <cell r="C26" t="str">
            <v>Cuesta College</v>
          </cell>
        </row>
        <row r="27">
          <cell r="A27" t="str">
            <v>Lassen CCD</v>
          </cell>
          <cell r="C27" t="str">
            <v>Cuyamaca College</v>
          </cell>
        </row>
        <row r="28">
          <cell r="A28" t="str">
            <v xml:space="preserve">Long Beach CCD </v>
          </cell>
          <cell r="C28" t="str">
            <v>Cypress College</v>
          </cell>
        </row>
        <row r="29">
          <cell r="A29" t="str">
            <v>Los Angeles CCD</v>
          </cell>
          <cell r="C29" t="str">
            <v>De Anza College</v>
          </cell>
        </row>
        <row r="30">
          <cell r="A30" t="str">
            <v>Los Rios CCD</v>
          </cell>
          <cell r="C30" t="str">
            <v>College of the Desert</v>
          </cell>
        </row>
        <row r="31">
          <cell r="A31" t="str">
            <v>Marin CCD</v>
          </cell>
          <cell r="C31" t="str">
            <v>Diablo Valley College</v>
          </cell>
        </row>
        <row r="32">
          <cell r="A32" t="str">
            <v>Mendocino-Lake CCD</v>
          </cell>
          <cell r="C32" t="str">
            <v>East Los Angeles College</v>
          </cell>
        </row>
        <row r="33">
          <cell r="A33" t="str">
            <v>Merced CCD</v>
          </cell>
          <cell r="C33" t="str">
            <v>El Camino College</v>
          </cell>
        </row>
        <row r="34">
          <cell r="A34" t="str">
            <v>Mira Costa CCD</v>
          </cell>
          <cell r="C34" t="str">
            <v>Evergreen Valley College</v>
          </cell>
        </row>
        <row r="35">
          <cell r="A35" t="str">
            <v>Monterey Peninsula CCD</v>
          </cell>
          <cell r="C35" t="str">
            <v>Feather River College</v>
          </cell>
        </row>
        <row r="36">
          <cell r="A36" t="str">
            <v>Mt. San Antonio CCD</v>
          </cell>
          <cell r="C36" t="str">
            <v>Folsom Lake</v>
          </cell>
        </row>
        <row r="37">
          <cell r="A37" t="str">
            <v>Mt. San Jacinto CCD</v>
          </cell>
          <cell r="C37" t="str">
            <v>Foothill College</v>
          </cell>
        </row>
        <row r="38">
          <cell r="A38" t="str">
            <v>Napa Valley CCD</v>
          </cell>
          <cell r="C38" t="str">
            <v>Fresno City College</v>
          </cell>
        </row>
        <row r="39">
          <cell r="A39" t="str">
            <v>North Orange County CCD</v>
          </cell>
          <cell r="C39" t="str">
            <v>Fullerton College</v>
          </cell>
        </row>
        <row r="40">
          <cell r="A40" t="str">
            <v>Ohlone CCD</v>
          </cell>
          <cell r="C40" t="str">
            <v>Gavilan College</v>
          </cell>
        </row>
        <row r="41">
          <cell r="A41" t="str">
            <v>Palo Verde CCD</v>
          </cell>
          <cell r="C41" t="str">
            <v>Glendale College</v>
          </cell>
        </row>
        <row r="42">
          <cell r="A42" t="str">
            <v>Palomar CCD</v>
          </cell>
          <cell r="C42" t="str">
            <v>Golden West College</v>
          </cell>
        </row>
        <row r="43">
          <cell r="A43" t="str">
            <v>Pasadena Area CCD</v>
          </cell>
          <cell r="C43" t="str">
            <v>Grossmont College</v>
          </cell>
        </row>
        <row r="44">
          <cell r="A44" t="str">
            <v>Peralta CCD</v>
          </cell>
          <cell r="C44" t="str">
            <v>Hartnell College</v>
          </cell>
        </row>
        <row r="45">
          <cell r="A45" t="str">
            <v>Rancho Santiago CCD</v>
          </cell>
          <cell r="C45" t="str">
            <v>Imperial Valley College</v>
          </cell>
        </row>
        <row r="46">
          <cell r="A46" t="str">
            <v>Redwoods CCD</v>
          </cell>
          <cell r="C46" t="str">
            <v>Irvine Valley College</v>
          </cell>
        </row>
        <row r="47">
          <cell r="A47" t="str">
            <v>Rio Hondo CCD</v>
          </cell>
          <cell r="C47" t="str">
            <v>Lake Tahoe College</v>
          </cell>
        </row>
        <row r="48">
          <cell r="A48" t="str">
            <v>Riverside CCD</v>
          </cell>
          <cell r="C48" t="str">
            <v>Laney College</v>
          </cell>
        </row>
        <row r="49">
          <cell r="A49" t="str">
            <v>San Bernardino CCD</v>
          </cell>
          <cell r="C49" t="str">
            <v>Las Positas College</v>
          </cell>
        </row>
        <row r="50">
          <cell r="A50" t="str">
            <v>San Diego CCD</v>
          </cell>
          <cell r="C50" t="str">
            <v>Lassen College</v>
          </cell>
        </row>
        <row r="51">
          <cell r="A51" t="str">
            <v>San Francisco CCD</v>
          </cell>
          <cell r="C51" t="str">
            <v>Long Beach City College</v>
          </cell>
        </row>
        <row r="52">
          <cell r="A52" t="str">
            <v>San Joaquin Delta CCD</v>
          </cell>
          <cell r="C52" t="str">
            <v>Los Angeles City College</v>
          </cell>
        </row>
        <row r="53">
          <cell r="A53" t="str">
            <v>San Jose-Evergreen CCD</v>
          </cell>
          <cell r="C53" t="str">
            <v>Los Angeles Harbor College</v>
          </cell>
        </row>
        <row r="54">
          <cell r="A54" t="str">
            <v>San Luis Obispo CCD</v>
          </cell>
          <cell r="C54" t="str">
            <v>Los Angeles Mission College</v>
          </cell>
        </row>
        <row r="55">
          <cell r="A55" t="str">
            <v>San Mateo CCD</v>
          </cell>
          <cell r="C55" t="str">
            <v>Los Angeles Pierce College</v>
          </cell>
        </row>
        <row r="56">
          <cell r="A56" t="str">
            <v>Santa Barbara CCD</v>
          </cell>
          <cell r="C56" t="str">
            <v>Los Angeles Southwest College</v>
          </cell>
        </row>
        <row r="57">
          <cell r="A57" t="str">
            <v>Santa Clarita CCD</v>
          </cell>
          <cell r="C57" t="str">
            <v>Los Angeles Trade-Tech College</v>
          </cell>
        </row>
        <row r="58">
          <cell r="A58" t="str">
            <v>Santa Monica CCD</v>
          </cell>
          <cell r="C58" t="str">
            <v>Los Angeles Valley College</v>
          </cell>
        </row>
        <row r="59">
          <cell r="A59" t="str">
            <v>Sequoias CCD</v>
          </cell>
          <cell r="C59" t="str">
            <v>Los Medanos College</v>
          </cell>
        </row>
        <row r="60">
          <cell r="A60" t="str">
            <v>Shasta-Tehama-Trinity CCD</v>
          </cell>
          <cell r="C60" t="str">
            <v>Marin College</v>
          </cell>
        </row>
        <row r="61">
          <cell r="A61" t="str">
            <v>Sierra CCD</v>
          </cell>
          <cell r="C61" t="str">
            <v>Mendocino College</v>
          </cell>
        </row>
        <row r="62">
          <cell r="A62" t="str">
            <v>Siskiyou Joint CCD</v>
          </cell>
          <cell r="C62" t="str">
            <v>Merced College</v>
          </cell>
        </row>
        <row r="63">
          <cell r="A63" t="str">
            <v>Solano CCD</v>
          </cell>
          <cell r="C63" t="str">
            <v>Merritt College</v>
          </cell>
        </row>
        <row r="64">
          <cell r="A64" t="str">
            <v>Sonoma County CCD</v>
          </cell>
          <cell r="C64" t="str">
            <v>Mira Costa College</v>
          </cell>
        </row>
        <row r="65">
          <cell r="A65" t="str">
            <v>South Orange County CCD</v>
          </cell>
          <cell r="C65" t="str">
            <v>Mission College</v>
          </cell>
        </row>
        <row r="66">
          <cell r="A66" t="str">
            <v>Southwestern CCD</v>
          </cell>
          <cell r="C66" t="str">
            <v>Modesto Junior College</v>
          </cell>
        </row>
        <row r="67">
          <cell r="A67" t="str">
            <v>State Center CCD</v>
          </cell>
          <cell r="C67" t="str">
            <v>Monterey Peninsula College</v>
          </cell>
        </row>
        <row r="68">
          <cell r="A68" t="str">
            <v>Ventura CCD</v>
          </cell>
          <cell r="C68" t="str">
            <v>Moorpark College</v>
          </cell>
        </row>
        <row r="69">
          <cell r="A69" t="str">
            <v>Victor Valley CCD</v>
          </cell>
          <cell r="C69" t="str">
            <v>Moreno Valley College</v>
          </cell>
        </row>
        <row r="70">
          <cell r="A70" t="str">
            <v>West Hills CCD</v>
          </cell>
          <cell r="C70" t="str">
            <v>Mt. San Antonio College</v>
          </cell>
        </row>
        <row r="71">
          <cell r="A71" t="str">
            <v>West Kern CCD</v>
          </cell>
          <cell r="C71" t="str">
            <v>Mt. San Jacinto College</v>
          </cell>
        </row>
        <row r="72">
          <cell r="A72" t="str">
            <v>West Valley CCD</v>
          </cell>
          <cell r="C72" t="str">
            <v>Napa College</v>
          </cell>
        </row>
        <row r="73">
          <cell r="A73" t="str">
            <v>Yosemite CCD</v>
          </cell>
          <cell r="C73" t="str">
            <v>Norco College</v>
          </cell>
        </row>
        <row r="74">
          <cell r="A74" t="str">
            <v>Yuba CCD</v>
          </cell>
          <cell r="C74" t="str">
            <v>Ohlone College</v>
          </cell>
        </row>
        <row r="75">
          <cell r="C75" t="str">
            <v>Orange Coast College</v>
          </cell>
        </row>
        <row r="76">
          <cell r="C76" t="str">
            <v>Oxnard College</v>
          </cell>
        </row>
        <row r="77">
          <cell r="C77" t="str">
            <v>Palo Verde College</v>
          </cell>
        </row>
        <row r="78">
          <cell r="C78" t="str">
            <v>Palomar College</v>
          </cell>
        </row>
        <row r="79">
          <cell r="C79" t="str">
            <v>Pasadena City College</v>
          </cell>
        </row>
        <row r="80">
          <cell r="C80" t="str">
            <v>Porterville College</v>
          </cell>
        </row>
        <row r="81">
          <cell r="C81" t="str">
            <v>Rancho Santiago CED</v>
          </cell>
        </row>
        <row r="82">
          <cell r="C82" t="str">
            <v>College of the Redwoods</v>
          </cell>
        </row>
        <row r="83">
          <cell r="C83" t="str">
            <v>Reedley College</v>
          </cell>
        </row>
        <row r="84">
          <cell r="C84" t="str">
            <v>Rio Hondo College</v>
          </cell>
        </row>
        <row r="85">
          <cell r="C85" t="str">
            <v>Riverside College</v>
          </cell>
        </row>
        <row r="86">
          <cell r="C86" t="str">
            <v>Sacramento City College</v>
          </cell>
        </row>
        <row r="87">
          <cell r="C87" t="str">
            <v>Saddleback College</v>
          </cell>
        </row>
        <row r="88">
          <cell r="C88" t="str">
            <v>San Bernardino Valley College</v>
          </cell>
        </row>
        <row r="89">
          <cell r="C89" t="str">
            <v>San Diego City College</v>
          </cell>
        </row>
        <row r="90">
          <cell r="C90" t="str">
            <v xml:space="preserve">San Diego Continuing Education </v>
          </cell>
        </row>
        <row r="91">
          <cell r="C91" t="str">
            <v>San Diego Mesa College</v>
          </cell>
        </row>
        <row r="92">
          <cell r="C92" t="str">
            <v>San Diego Miramar College</v>
          </cell>
        </row>
        <row r="93">
          <cell r="C93" t="str">
            <v>San Francisco City College</v>
          </cell>
        </row>
        <row r="94">
          <cell r="C94" t="str">
            <v>San Joaquin Delta College</v>
          </cell>
        </row>
        <row r="95">
          <cell r="C95" t="str">
            <v>San Jose City College</v>
          </cell>
        </row>
        <row r="96">
          <cell r="C96" t="str">
            <v>College of San Mateo</v>
          </cell>
        </row>
        <row r="97">
          <cell r="C97" t="str">
            <v>Santa Ana College</v>
          </cell>
        </row>
        <row r="98">
          <cell r="C98" t="str">
            <v>Santa Barbara City College</v>
          </cell>
        </row>
        <row r="99">
          <cell r="C99" t="str">
            <v>Santa Monica College</v>
          </cell>
        </row>
        <row r="100">
          <cell r="C100" t="str">
            <v>Santa Rosa Junior College</v>
          </cell>
        </row>
        <row r="101">
          <cell r="C101" t="str">
            <v>Santiago Canyon College</v>
          </cell>
        </row>
        <row r="102">
          <cell r="C102" t="str">
            <v>School of Continuing Education at NOCCCD</v>
          </cell>
        </row>
        <row r="103">
          <cell r="C103" t="str">
            <v>College of the Sequoias</v>
          </cell>
        </row>
        <row r="104">
          <cell r="C104" t="str">
            <v>Shasta College</v>
          </cell>
        </row>
        <row r="105">
          <cell r="C105" t="str">
            <v>Sierra College</v>
          </cell>
        </row>
        <row r="106">
          <cell r="C106" t="str">
            <v>College of the Siskiyous</v>
          </cell>
        </row>
        <row r="107">
          <cell r="C107" t="str">
            <v>Skyline College</v>
          </cell>
        </row>
        <row r="108">
          <cell r="C108" t="str">
            <v>Solano College</v>
          </cell>
        </row>
        <row r="109">
          <cell r="C109" t="str">
            <v>Southwestern College</v>
          </cell>
        </row>
        <row r="110">
          <cell r="C110" t="str">
            <v>Taft College</v>
          </cell>
        </row>
        <row r="111">
          <cell r="C111" t="str">
            <v>Ventura College</v>
          </cell>
        </row>
        <row r="112">
          <cell r="C112" t="str">
            <v>Victor Valley College</v>
          </cell>
        </row>
        <row r="113">
          <cell r="C113" t="str">
            <v>West Hills Coalinga College</v>
          </cell>
        </row>
        <row r="114">
          <cell r="C114" t="str">
            <v>West Hills Lemoore College</v>
          </cell>
        </row>
        <row r="115">
          <cell r="C115" t="str">
            <v>West Los Angeles College</v>
          </cell>
        </row>
        <row r="116">
          <cell r="C116" t="str">
            <v>West Valley College</v>
          </cell>
        </row>
        <row r="117">
          <cell r="C117" t="str">
            <v>Woodland College</v>
          </cell>
        </row>
        <row r="118">
          <cell r="C118" t="str">
            <v>Yuba College</v>
          </cell>
        </row>
      </sheetData>
      <sheetData sheetId="7"/>
      <sheetData sheetId="8">
        <row r="2">
          <cell r="A2" t="str">
            <v>Select Yes or No</v>
          </cell>
        </row>
        <row r="3">
          <cell r="A3" t="str">
            <v>Yes</v>
          </cell>
        </row>
        <row r="4">
          <cell r="A4"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o First"/>
      <sheetName val="Part I Rev, Part II Sp Cl FTES"/>
      <sheetName val="Part III DSPS Expenditures"/>
      <sheetName val="Part IV DHH"/>
      <sheetName val="Part V Certification"/>
      <sheetName val="districts colleges"/>
      <sheetName val="P2"/>
      <sheetName val="Special Class FTES calc"/>
    </sheetNames>
    <sheetDataSet>
      <sheetData sheetId="0"/>
      <sheetData sheetId="1"/>
      <sheetData sheetId="2"/>
      <sheetData sheetId="3"/>
      <sheetData sheetId="4"/>
      <sheetData sheetId="5"/>
      <sheetData sheetId="6">
        <row r="2">
          <cell r="A2" t="str">
            <v>Select your district</v>
          </cell>
          <cell r="C2" t="str">
            <v>Select your college</v>
          </cell>
        </row>
        <row r="3">
          <cell r="A3" t="str">
            <v>Allan Hancock CCD</v>
          </cell>
          <cell r="C3" t="str">
            <v>Alameda College</v>
          </cell>
        </row>
        <row r="4">
          <cell r="A4" t="str">
            <v>Antelope Valley CCD</v>
          </cell>
          <cell r="C4" t="str">
            <v>Allan Hancock College</v>
          </cell>
        </row>
        <row r="5">
          <cell r="A5" t="str">
            <v>Barstow CCD</v>
          </cell>
          <cell r="C5" t="str">
            <v>American River College</v>
          </cell>
        </row>
        <row r="6">
          <cell r="A6" t="str">
            <v>Butte CCD</v>
          </cell>
          <cell r="C6" t="str">
            <v>Antelope Valley College</v>
          </cell>
        </row>
        <row r="7">
          <cell r="A7" t="str">
            <v>Cabrillo CCD</v>
          </cell>
          <cell r="C7" t="str">
            <v>Bakersfield College</v>
          </cell>
        </row>
        <row r="8">
          <cell r="A8" t="str">
            <v>Cerritos CCD</v>
          </cell>
          <cell r="C8" t="str">
            <v>Barstow College</v>
          </cell>
        </row>
        <row r="9">
          <cell r="A9" t="str">
            <v>Chabot-Las Positas CCD</v>
          </cell>
          <cell r="C9" t="str">
            <v>Berkeley City College</v>
          </cell>
        </row>
        <row r="10">
          <cell r="A10" t="str">
            <v>Chaffey CCD</v>
          </cell>
          <cell r="C10" t="str">
            <v>Butte College</v>
          </cell>
        </row>
        <row r="11">
          <cell r="A11" t="str">
            <v>Citrus CCD</v>
          </cell>
          <cell r="C11" t="str">
            <v>Cabrillo College</v>
          </cell>
        </row>
        <row r="12">
          <cell r="A12" t="str">
            <v>Coast CCD</v>
          </cell>
          <cell r="C12" t="str">
            <v>Canada College</v>
          </cell>
        </row>
        <row r="13">
          <cell r="A13" t="str">
            <v>Compton CCD</v>
          </cell>
          <cell r="C13" t="str">
            <v>College of the Canyons</v>
          </cell>
        </row>
        <row r="14">
          <cell r="A14" t="str">
            <v>Contra Costa CCD</v>
          </cell>
          <cell r="C14" t="str">
            <v>Cerritos College</v>
          </cell>
        </row>
        <row r="15">
          <cell r="A15" t="str">
            <v>Copper Mt. CCD</v>
          </cell>
          <cell r="C15" t="str">
            <v>Cerro Coso College</v>
          </cell>
        </row>
        <row r="16">
          <cell r="A16" t="str">
            <v>Desert CCD</v>
          </cell>
          <cell r="C16" t="str">
            <v>Chabot College</v>
          </cell>
        </row>
        <row r="17">
          <cell r="A17" t="str">
            <v>El Camino CCD</v>
          </cell>
          <cell r="C17" t="str">
            <v>Chaffey College</v>
          </cell>
        </row>
        <row r="18">
          <cell r="A18" t="str">
            <v>Feather River CCD</v>
          </cell>
          <cell r="C18" t="str">
            <v>Citrus College</v>
          </cell>
        </row>
        <row r="19">
          <cell r="A19" t="str">
            <v>Foothill-DeAnza CCD</v>
          </cell>
          <cell r="C19" t="str">
            <v>Coastline College</v>
          </cell>
        </row>
        <row r="20">
          <cell r="A20" t="str">
            <v>Gavilan Joint CCD</v>
          </cell>
          <cell r="C20" t="str">
            <v>Columbia College</v>
          </cell>
        </row>
        <row r="21">
          <cell r="A21" t="str">
            <v>Glendale CCD</v>
          </cell>
          <cell r="C21" t="str">
            <v>Compton College</v>
          </cell>
        </row>
        <row r="22">
          <cell r="A22" t="str">
            <v>Grossmont Cuyamaca CCD</v>
          </cell>
          <cell r="C22" t="str">
            <v>Contra Costa College</v>
          </cell>
        </row>
        <row r="23">
          <cell r="A23" t="str">
            <v>Hartnell CCD</v>
          </cell>
          <cell r="C23" t="str">
            <v xml:space="preserve">Copper Mt. College </v>
          </cell>
        </row>
        <row r="24">
          <cell r="A24" t="str">
            <v>Imperial CCD</v>
          </cell>
          <cell r="C24" t="str">
            <v>Cosumnes River College</v>
          </cell>
        </row>
        <row r="25">
          <cell r="A25" t="str">
            <v>Kern CCD</v>
          </cell>
          <cell r="C25" t="str">
            <v>Crafton Hills College</v>
          </cell>
        </row>
        <row r="26">
          <cell r="A26" t="str">
            <v>Lake Tahoe CCD</v>
          </cell>
          <cell r="C26" t="str">
            <v>Cuesta College</v>
          </cell>
        </row>
        <row r="27">
          <cell r="A27" t="str">
            <v>Lassen CCD</v>
          </cell>
          <cell r="C27" t="str">
            <v>Cuyamaca College</v>
          </cell>
        </row>
        <row r="28">
          <cell r="A28" t="str">
            <v xml:space="preserve">Long Beach CCD </v>
          </cell>
          <cell r="C28" t="str">
            <v>Cypress College</v>
          </cell>
        </row>
        <row r="29">
          <cell r="A29" t="str">
            <v>Los Angeles CCD</v>
          </cell>
          <cell r="C29" t="str">
            <v>De Anza College</v>
          </cell>
        </row>
        <row r="30">
          <cell r="A30" t="str">
            <v>Los Rios CCD</v>
          </cell>
          <cell r="C30" t="str">
            <v>College of the Desert</v>
          </cell>
        </row>
        <row r="31">
          <cell r="A31" t="str">
            <v>Marin CCD</v>
          </cell>
          <cell r="C31" t="str">
            <v>Diablo Valley College</v>
          </cell>
        </row>
        <row r="32">
          <cell r="A32" t="str">
            <v>Mendocino-Lake CCD</v>
          </cell>
          <cell r="C32" t="str">
            <v>East Los Angeles College</v>
          </cell>
        </row>
        <row r="33">
          <cell r="A33" t="str">
            <v>Merced CCD</v>
          </cell>
          <cell r="C33" t="str">
            <v>El Camino College</v>
          </cell>
        </row>
        <row r="34">
          <cell r="A34" t="str">
            <v>Mira Costa CCD</v>
          </cell>
          <cell r="C34" t="str">
            <v>Evergreen Valley College</v>
          </cell>
        </row>
        <row r="35">
          <cell r="A35" t="str">
            <v>Monterey Peninsula CCD</v>
          </cell>
          <cell r="C35" t="str">
            <v>Feather River College</v>
          </cell>
        </row>
        <row r="36">
          <cell r="A36" t="str">
            <v>Mt. San Antonio CCD</v>
          </cell>
          <cell r="C36" t="str">
            <v>Folsom Lake</v>
          </cell>
        </row>
        <row r="37">
          <cell r="A37" t="str">
            <v>Mt. San Jacinto CCD</v>
          </cell>
          <cell r="C37" t="str">
            <v>Foothill College</v>
          </cell>
        </row>
        <row r="38">
          <cell r="A38" t="str">
            <v>Napa Valley CCD</v>
          </cell>
          <cell r="C38" t="str">
            <v>Fresno City College</v>
          </cell>
        </row>
        <row r="39">
          <cell r="A39" t="str">
            <v>North Orange County CCD</v>
          </cell>
          <cell r="C39" t="str">
            <v>Fullerton College</v>
          </cell>
        </row>
        <row r="40">
          <cell r="A40" t="str">
            <v>Ohlone CCD</v>
          </cell>
          <cell r="C40" t="str">
            <v>Gavilan College</v>
          </cell>
        </row>
        <row r="41">
          <cell r="A41" t="str">
            <v>Palo Verde CCD</v>
          </cell>
          <cell r="C41" t="str">
            <v>Glendale College</v>
          </cell>
        </row>
        <row r="42">
          <cell r="A42" t="str">
            <v>Palomar CCD</v>
          </cell>
          <cell r="C42" t="str">
            <v>Golden West College</v>
          </cell>
        </row>
        <row r="43">
          <cell r="A43" t="str">
            <v>Pasadena Area CCD</v>
          </cell>
          <cell r="C43" t="str">
            <v>Grossmont College</v>
          </cell>
        </row>
        <row r="44">
          <cell r="A44" t="str">
            <v>Peralta CCD</v>
          </cell>
          <cell r="C44" t="str">
            <v>Hartnell College</v>
          </cell>
        </row>
        <row r="45">
          <cell r="A45" t="str">
            <v>Rancho Santiago CCD</v>
          </cell>
          <cell r="C45" t="str">
            <v>Imperial Valley College</v>
          </cell>
        </row>
        <row r="46">
          <cell r="A46" t="str">
            <v>Redwoods CCD</v>
          </cell>
          <cell r="C46" t="str">
            <v>Irvine Valley College</v>
          </cell>
        </row>
        <row r="47">
          <cell r="A47" t="str">
            <v>Rio Hondo CCD</v>
          </cell>
          <cell r="C47" t="str">
            <v>Lake Tahoe College</v>
          </cell>
        </row>
        <row r="48">
          <cell r="A48" t="str">
            <v>Riverside CCD</v>
          </cell>
          <cell r="C48" t="str">
            <v>Laney College</v>
          </cell>
        </row>
        <row r="49">
          <cell r="A49" t="str">
            <v>San Bernardino CCD</v>
          </cell>
          <cell r="C49" t="str">
            <v>Las Positas College</v>
          </cell>
        </row>
        <row r="50">
          <cell r="A50" t="str">
            <v>San Diego CCD</v>
          </cell>
          <cell r="C50" t="str">
            <v>Lassen College</v>
          </cell>
        </row>
        <row r="51">
          <cell r="A51" t="str">
            <v>San Francisco CCD</v>
          </cell>
          <cell r="C51" t="str">
            <v>Long Beach City College</v>
          </cell>
        </row>
        <row r="52">
          <cell r="A52" t="str">
            <v>San Joaquin Delta CCD</v>
          </cell>
          <cell r="C52" t="str">
            <v>Los Angeles City College</v>
          </cell>
        </row>
        <row r="53">
          <cell r="A53" t="str">
            <v>San Jose-Evergreen CCD</v>
          </cell>
          <cell r="C53" t="str">
            <v>Los Angeles Harbor College</v>
          </cell>
        </row>
        <row r="54">
          <cell r="A54" t="str">
            <v>San Luis Obispo CCD</v>
          </cell>
          <cell r="C54" t="str">
            <v>Los Angeles Mission College</v>
          </cell>
        </row>
        <row r="55">
          <cell r="A55" t="str">
            <v>San Mateo CCD</v>
          </cell>
          <cell r="C55" t="str">
            <v>Los Angeles Pierce College</v>
          </cell>
        </row>
        <row r="56">
          <cell r="A56" t="str">
            <v>Santa Barbara CCD</v>
          </cell>
          <cell r="C56" t="str">
            <v>Los Angeles Southwest College</v>
          </cell>
        </row>
        <row r="57">
          <cell r="A57" t="str">
            <v>Santa Clarita CCD</v>
          </cell>
          <cell r="C57" t="str">
            <v>Los Angeles Trade-Tech College</v>
          </cell>
        </row>
        <row r="58">
          <cell r="A58" t="str">
            <v>Santa Monica CCD</v>
          </cell>
          <cell r="C58" t="str">
            <v>Los Angeles Valley College</v>
          </cell>
        </row>
        <row r="59">
          <cell r="A59" t="str">
            <v>Sequoias CCD</v>
          </cell>
          <cell r="C59" t="str">
            <v>Los Medanos College</v>
          </cell>
        </row>
        <row r="60">
          <cell r="A60" t="str">
            <v>Shasta-Tehama-Trinity CCD</v>
          </cell>
          <cell r="C60" t="str">
            <v>Marin College</v>
          </cell>
        </row>
        <row r="61">
          <cell r="A61" t="str">
            <v>Sierra CCD</v>
          </cell>
          <cell r="C61" t="str">
            <v>Mendocino College</v>
          </cell>
        </row>
        <row r="62">
          <cell r="A62" t="str">
            <v>Siskiyou Joint CCD</v>
          </cell>
          <cell r="C62" t="str">
            <v>Merced College</v>
          </cell>
        </row>
        <row r="63">
          <cell r="A63" t="str">
            <v>Solano CCD</v>
          </cell>
          <cell r="C63" t="str">
            <v>Merritt College</v>
          </cell>
        </row>
        <row r="64">
          <cell r="A64" t="str">
            <v>Sonoma County CCD</v>
          </cell>
          <cell r="C64" t="str">
            <v>Mira Costa College</v>
          </cell>
        </row>
        <row r="65">
          <cell r="A65" t="str">
            <v>South Orange County CCD</v>
          </cell>
          <cell r="C65" t="str">
            <v>Mission College</v>
          </cell>
        </row>
        <row r="66">
          <cell r="A66" t="str">
            <v>Southwestern CCD</v>
          </cell>
          <cell r="C66" t="str">
            <v>Modesto Junior College</v>
          </cell>
        </row>
        <row r="67">
          <cell r="A67" t="str">
            <v>State Center CCD</v>
          </cell>
          <cell r="C67" t="str">
            <v>Monterey Peninsula College</v>
          </cell>
        </row>
        <row r="68">
          <cell r="A68" t="str">
            <v>Ventura CCD</v>
          </cell>
          <cell r="C68" t="str">
            <v>Moorpark College</v>
          </cell>
        </row>
        <row r="69">
          <cell r="A69" t="str">
            <v>Victor Valley CCD</v>
          </cell>
          <cell r="C69" t="str">
            <v>Moreno Valley College</v>
          </cell>
        </row>
        <row r="70">
          <cell r="A70" t="str">
            <v>West Hills CCD</v>
          </cell>
          <cell r="C70" t="str">
            <v>Mt. San Antonio College</v>
          </cell>
        </row>
        <row r="71">
          <cell r="A71" t="str">
            <v>West Kern CCD</v>
          </cell>
          <cell r="C71" t="str">
            <v>Mt. San Jacinto College</v>
          </cell>
        </row>
        <row r="72">
          <cell r="A72" t="str">
            <v>West Valley CCD</v>
          </cell>
          <cell r="C72" t="str">
            <v>Napa College</v>
          </cell>
        </row>
        <row r="73">
          <cell r="A73" t="str">
            <v>Yosemite CCD</v>
          </cell>
          <cell r="C73" t="str">
            <v>Norco College</v>
          </cell>
        </row>
        <row r="74">
          <cell r="A74" t="str">
            <v>Yuba CCD</v>
          </cell>
          <cell r="C74" t="str">
            <v>Ohlone College</v>
          </cell>
        </row>
        <row r="75">
          <cell r="C75" t="str">
            <v>Orange Coast College</v>
          </cell>
        </row>
        <row r="76">
          <cell r="C76" t="str">
            <v>Oxnard College</v>
          </cell>
        </row>
        <row r="77">
          <cell r="C77" t="str">
            <v>Palo Verde College</v>
          </cell>
        </row>
        <row r="78">
          <cell r="C78" t="str">
            <v>Palomar College</v>
          </cell>
        </row>
        <row r="79">
          <cell r="C79" t="str">
            <v>Pasadena City College</v>
          </cell>
        </row>
        <row r="80">
          <cell r="C80" t="str">
            <v>Porterville College</v>
          </cell>
        </row>
        <row r="81">
          <cell r="C81" t="str">
            <v>College of the Redwoods</v>
          </cell>
        </row>
        <row r="82">
          <cell r="C82" t="str">
            <v>Reedley College</v>
          </cell>
        </row>
        <row r="83">
          <cell r="C83" t="str">
            <v>Rio Hondo College</v>
          </cell>
        </row>
        <row r="84">
          <cell r="C84" t="str">
            <v>Riverside College</v>
          </cell>
        </row>
        <row r="85">
          <cell r="C85" t="str">
            <v>Sacramento City College</v>
          </cell>
        </row>
        <row r="86">
          <cell r="C86" t="str">
            <v>Saddleback College</v>
          </cell>
        </row>
        <row r="87">
          <cell r="C87" t="str">
            <v>San Bernardino Valley College</v>
          </cell>
        </row>
        <row r="88">
          <cell r="C88" t="str">
            <v>San Diego City College</v>
          </cell>
        </row>
        <row r="89">
          <cell r="C89" t="str">
            <v>San Diego Mesa College</v>
          </cell>
        </row>
        <row r="90">
          <cell r="C90" t="str">
            <v>San Diego Miramar College</v>
          </cell>
        </row>
        <row r="91">
          <cell r="C91" t="str">
            <v>San Francisco City College</v>
          </cell>
        </row>
        <row r="92">
          <cell r="C92" t="str">
            <v>San Joaquin Delta College</v>
          </cell>
        </row>
        <row r="93">
          <cell r="C93" t="str">
            <v>San Jose City College</v>
          </cell>
        </row>
        <row r="94">
          <cell r="C94" t="str">
            <v>College of San Mateo</v>
          </cell>
        </row>
        <row r="95">
          <cell r="C95" t="str">
            <v>Santa Ana College</v>
          </cell>
        </row>
        <row r="96">
          <cell r="C96" t="str">
            <v>Santa Barbara City College</v>
          </cell>
        </row>
        <row r="97">
          <cell r="C97" t="str">
            <v>Santa Monica College</v>
          </cell>
        </row>
        <row r="98">
          <cell r="C98" t="str">
            <v>Santa Rosa Junior College</v>
          </cell>
        </row>
        <row r="99">
          <cell r="C99" t="str">
            <v>Santiago Canyon College</v>
          </cell>
        </row>
        <row r="100">
          <cell r="C100" t="str">
            <v>College of the Sequoias</v>
          </cell>
        </row>
        <row r="101">
          <cell r="C101" t="str">
            <v>Shasta College</v>
          </cell>
        </row>
        <row r="102">
          <cell r="C102" t="str">
            <v>Sierra College</v>
          </cell>
        </row>
        <row r="103">
          <cell r="C103" t="str">
            <v>College of the Siskiyous</v>
          </cell>
        </row>
        <row r="104">
          <cell r="C104" t="str">
            <v>Skyline College</v>
          </cell>
        </row>
        <row r="105">
          <cell r="C105" t="str">
            <v>Solano College</v>
          </cell>
        </row>
        <row r="106">
          <cell r="C106" t="str">
            <v>Southwestern College</v>
          </cell>
        </row>
        <row r="107">
          <cell r="C107" t="str">
            <v>Taft College</v>
          </cell>
        </row>
        <row r="108">
          <cell r="C108" t="str">
            <v>Ventura College</v>
          </cell>
        </row>
        <row r="109">
          <cell r="C109" t="str">
            <v>Victor Valley College</v>
          </cell>
        </row>
        <row r="110">
          <cell r="C110" t="str">
            <v>West Hills Coalinga College</v>
          </cell>
        </row>
        <row r="111">
          <cell r="C111" t="str">
            <v>West Hills Lemoore College</v>
          </cell>
        </row>
        <row r="112">
          <cell r="C112" t="str">
            <v>West Los Angeles College</v>
          </cell>
        </row>
        <row r="113">
          <cell r="C113" t="str">
            <v>West Valley College</v>
          </cell>
        </row>
        <row r="114">
          <cell r="C114" t="str">
            <v>Woodland College</v>
          </cell>
        </row>
        <row r="115">
          <cell r="C115" t="str">
            <v>Yuba College</v>
          </cell>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o First"/>
      <sheetName val="Part I Rev, Part II Sp Cl FTES"/>
      <sheetName val="Part III DSPS Expenditures"/>
      <sheetName val="Part IV DHH"/>
      <sheetName val="Part V Certification"/>
      <sheetName val="districts colleges"/>
      <sheetName val="P2"/>
      <sheetName val="Special Class FTES calc"/>
    </sheetNames>
    <sheetDataSet>
      <sheetData sheetId="0" refreshError="1"/>
      <sheetData sheetId="1" refreshError="1"/>
      <sheetData sheetId="2" refreshError="1"/>
      <sheetData sheetId="3" refreshError="1"/>
      <sheetData sheetId="4" refreshError="1"/>
      <sheetData sheetId="5" refreshError="1"/>
      <sheetData sheetId="6">
        <row r="2">
          <cell r="C2" t="str">
            <v>Select your college</v>
          </cell>
        </row>
        <row r="3">
          <cell r="C3" t="str">
            <v>Alameda College</v>
          </cell>
        </row>
        <row r="4">
          <cell r="C4" t="str">
            <v>Allan Hancock College</v>
          </cell>
        </row>
        <row r="5">
          <cell r="C5" t="str">
            <v>American River College</v>
          </cell>
        </row>
        <row r="6">
          <cell r="C6" t="str">
            <v>Antelope Valley College</v>
          </cell>
        </row>
        <row r="7">
          <cell r="C7" t="str">
            <v>Bakersfield College</v>
          </cell>
        </row>
        <row r="8">
          <cell r="C8" t="str">
            <v>Barstow College</v>
          </cell>
        </row>
        <row r="9">
          <cell r="C9" t="str">
            <v>Berkeley City College</v>
          </cell>
        </row>
        <row r="10">
          <cell r="C10" t="str">
            <v>Butte College</v>
          </cell>
        </row>
        <row r="11">
          <cell r="C11" t="str">
            <v>Cabrillo College</v>
          </cell>
        </row>
        <row r="12">
          <cell r="C12" t="str">
            <v>Canada College</v>
          </cell>
        </row>
        <row r="13">
          <cell r="C13" t="str">
            <v>College of the Canyons</v>
          </cell>
        </row>
        <row r="14">
          <cell r="C14" t="str">
            <v>Cerritos College</v>
          </cell>
        </row>
        <row r="15">
          <cell r="C15" t="str">
            <v>Cerro Coso College</v>
          </cell>
        </row>
        <row r="16">
          <cell r="C16" t="str">
            <v>Chabot College</v>
          </cell>
        </row>
        <row r="17">
          <cell r="C17" t="str">
            <v>Chaffey College</v>
          </cell>
        </row>
        <row r="18">
          <cell r="C18" t="str">
            <v>Citrus College</v>
          </cell>
        </row>
        <row r="19">
          <cell r="C19" t="str">
            <v>Coastline College</v>
          </cell>
        </row>
        <row r="20">
          <cell r="C20" t="str">
            <v>Columbia College</v>
          </cell>
        </row>
        <row r="21">
          <cell r="C21" t="str">
            <v>Compton College</v>
          </cell>
        </row>
        <row r="22">
          <cell r="C22" t="str">
            <v>Contra Costa College</v>
          </cell>
        </row>
        <row r="23">
          <cell r="C23" t="str">
            <v xml:space="preserve">Copper Mt. College </v>
          </cell>
        </row>
        <row r="24">
          <cell r="C24" t="str">
            <v>Cosumnes River College</v>
          </cell>
        </row>
        <row r="25">
          <cell r="C25" t="str">
            <v>Crafton Hills College</v>
          </cell>
        </row>
        <row r="26">
          <cell r="C26" t="str">
            <v>Cuesta College</v>
          </cell>
        </row>
        <row r="27">
          <cell r="C27" t="str">
            <v>Cuyamaca College</v>
          </cell>
        </row>
        <row r="28">
          <cell r="C28" t="str">
            <v>Cypress College</v>
          </cell>
        </row>
        <row r="29">
          <cell r="C29" t="str">
            <v>De Anza College</v>
          </cell>
        </row>
        <row r="30">
          <cell r="C30" t="str">
            <v>College of the Desert</v>
          </cell>
        </row>
        <row r="31">
          <cell r="C31" t="str">
            <v>Diablo Valley College</v>
          </cell>
        </row>
        <row r="32">
          <cell r="C32" t="str">
            <v>East Los Angeles College</v>
          </cell>
        </row>
        <row r="33">
          <cell r="C33" t="str">
            <v>El Camino College</v>
          </cell>
        </row>
        <row r="34">
          <cell r="C34" t="str">
            <v>Evergreen Valley College</v>
          </cell>
        </row>
        <row r="35">
          <cell r="C35" t="str">
            <v>Feather River College</v>
          </cell>
        </row>
        <row r="36">
          <cell r="C36" t="str">
            <v>Folsom Lake</v>
          </cell>
        </row>
        <row r="37">
          <cell r="C37" t="str">
            <v>Foothill College</v>
          </cell>
        </row>
        <row r="38">
          <cell r="C38" t="str">
            <v>Fresno City College</v>
          </cell>
        </row>
        <row r="39">
          <cell r="C39" t="str">
            <v>Fullerton College</v>
          </cell>
        </row>
        <row r="40">
          <cell r="C40" t="str">
            <v>Gavilan College</v>
          </cell>
        </row>
        <row r="41">
          <cell r="C41" t="str">
            <v>Glendale College</v>
          </cell>
        </row>
        <row r="42">
          <cell r="C42" t="str">
            <v>Golden West College</v>
          </cell>
        </row>
        <row r="43">
          <cell r="C43" t="str">
            <v>Grossmont College</v>
          </cell>
        </row>
        <row r="44">
          <cell r="C44" t="str">
            <v>Hartnell College</v>
          </cell>
        </row>
        <row r="45">
          <cell r="C45" t="str">
            <v>Imperial Valley College</v>
          </cell>
        </row>
        <row r="46">
          <cell r="C46" t="str">
            <v>Irvine Valley College</v>
          </cell>
        </row>
        <row r="47">
          <cell r="C47" t="str">
            <v>Lake Tahoe College</v>
          </cell>
        </row>
        <row r="48">
          <cell r="C48" t="str">
            <v>Laney College</v>
          </cell>
        </row>
        <row r="49">
          <cell r="C49" t="str">
            <v>Las Positas College</v>
          </cell>
        </row>
        <row r="50">
          <cell r="C50" t="str">
            <v>Lassen College</v>
          </cell>
        </row>
        <row r="51">
          <cell r="C51" t="str">
            <v>Long Beach City College</v>
          </cell>
        </row>
        <row r="52">
          <cell r="C52" t="str">
            <v>Los Angeles City College</v>
          </cell>
        </row>
        <row r="53">
          <cell r="C53" t="str">
            <v>Los Angeles Harbor College</v>
          </cell>
        </row>
        <row r="54">
          <cell r="C54" t="str">
            <v>Los Angeles Mission College</v>
          </cell>
        </row>
        <row r="55">
          <cell r="C55" t="str">
            <v>Los Angeles Pierce College</v>
          </cell>
        </row>
        <row r="56">
          <cell r="C56" t="str">
            <v>Los Angeles Southwest College</v>
          </cell>
        </row>
        <row r="57">
          <cell r="C57" t="str">
            <v>Los Angeles Trade-Tech College</v>
          </cell>
        </row>
        <row r="58">
          <cell r="C58" t="str">
            <v>Los Angeles Valley College</v>
          </cell>
        </row>
        <row r="59">
          <cell r="C59" t="str">
            <v>Los Medanos College</v>
          </cell>
        </row>
        <row r="60">
          <cell r="C60" t="str">
            <v>Marin College</v>
          </cell>
        </row>
        <row r="61">
          <cell r="C61" t="str">
            <v>Mendocino College</v>
          </cell>
        </row>
        <row r="62">
          <cell r="C62" t="str">
            <v>Merced College</v>
          </cell>
        </row>
        <row r="63">
          <cell r="C63" t="str">
            <v>Merritt College</v>
          </cell>
        </row>
        <row r="64">
          <cell r="C64" t="str">
            <v>Mira Costa College</v>
          </cell>
        </row>
        <row r="65">
          <cell r="C65" t="str">
            <v>Mission College</v>
          </cell>
        </row>
        <row r="66">
          <cell r="C66" t="str">
            <v>Modesto Junior College</v>
          </cell>
        </row>
        <row r="67">
          <cell r="C67" t="str">
            <v>Monterey Peninsula College</v>
          </cell>
        </row>
        <row r="68">
          <cell r="C68" t="str">
            <v>Moorpark College</v>
          </cell>
        </row>
        <row r="69">
          <cell r="C69" t="str">
            <v>Moreno Valley College</v>
          </cell>
        </row>
        <row r="70">
          <cell r="C70" t="str">
            <v>Mt. San Antonio College</v>
          </cell>
        </row>
        <row r="71">
          <cell r="C71" t="str">
            <v>Mt. San Jacinto College</v>
          </cell>
        </row>
        <row r="72">
          <cell r="C72" t="str">
            <v>Napa College</v>
          </cell>
        </row>
        <row r="73">
          <cell r="C73" t="str">
            <v>Norco College</v>
          </cell>
        </row>
        <row r="74">
          <cell r="C74" t="str">
            <v>Ohlone College</v>
          </cell>
        </row>
        <row r="75">
          <cell r="C75" t="str">
            <v>Orange Coast College</v>
          </cell>
        </row>
        <row r="76">
          <cell r="C76" t="str">
            <v>Oxnard College</v>
          </cell>
        </row>
        <row r="77">
          <cell r="C77" t="str">
            <v>Palo Verde College</v>
          </cell>
        </row>
        <row r="78">
          <cell r="C78" t="str">
            <v>Palomar College</v>
          </cell>
        </row>
        <row r="79">
          <cell r="C79" t="str">
            <v>Pasadena City College</v>
          </cell>
        </row>
        <row r="80">
          <cell r="C80" t="str">
            <v>Porterville College</v>
          </cell>
        </row>
        <row r="81">
          <cell r="C81" t="str">
            <v>College of the Redwoods</v>
          </cell>
        </row>
        <row r="82">
          <cell r="C82" t="str">
            <v>Reedley College</v>
          </cell>
        </row>
        <row r="83">
          <cell r="C83" t="str">
            <v>Rio Hondo College</v>
          </cell>
        </row>
        <row r="84">
          <cell r="C84" t="str">
            <v>Riverside College</v>
          </cell>
        </row>
        <row r="85">
          <cell r="C85" t="str">
            <v>Sacramento City College</v>
          </cell>
        </row>
        <row r="86">
          <cell r="C86" t="str">
            <v>Saddleback College</v>
          </cell>
        </row>
        <row r="87">
          <cell r="C87" t="str">
            <v>San Bernardino Valley College</v>
          </cell>
        </row>
        <row r="88">
          <cell r="C88" t="str">
            <v>San Diego City College</v>
          </cell>
        </row>
        <row r="89">
          <cell r="C89" t="str">
            <v>San Diego Mesa College</v>
          </cell>
        </row>
        <row r="90">
          <cell r="C90" t="str">
            <v>San Diego Miramar College</v>
          </cell>
        </row>
        <row r="91">
          <cell r="C91" t="str">
            <v>San Francisco City College</v>
          </cell>
        </row>
        <row r="92">
          <cell r="C92" t="str">
            <v>San Joaquin Delta College</v>
          </cell>
        </row>
        <row r="93">
          <cell r="C93" t="str">
            <v>San Jose City College</v>
          </cell>
        </row>
        <row r="94">
          <cell r="C94" t="str">
            <v>College of San Mateo</v>
          </cell>
        </row>
        <row r="95">
          <cell r="C95" t="str">
            <v>Santa Ana College</v>
          </cell>
        </row>
        <row r="96">
          <cell r="C96" t="str">
            <v>Santa Barbara City College</v>
          </cell>
        </row>
        <row r="97">
          <cell r="C97" t="str">
            <v>Santa Monica College</v>
          </cell>
        </row>
        <row r="98">
          <cell r="C98" t="str">
            <v>Santa Rosa Junior College</v>
          </cell>
        </row>
        <row r="99">
          <cell r="C99" t="str">
            <v>Santiago Canyon College</v>
          </cell>
        </row>
        <row r="100">
          <cell r="C100" t="str">
            <v>College of the Sequoias</v>
          </cell>
        </row>
        <row r="101">
          <cell r="C101" t="str">
            <v>Shasta College</v>
          </cell>
        </row>
        <row r="102">
          <cell r="C102" t="str">
            <v>Sierra College</v>
          </cell>
        </row>
        <row r="103">
          <cell r="C103" t="str">
            <v>College of the Siskiyous</v>
          </cell>
        </row>
        <row r="104">
          <cell r="C104" t="str">
            <v>Skyline College</v>
          </cell>
        </row>
        <row r="105">
          <cell r="C105" t="str">
            <v>Solano College</v>
          </cell>
        </row>
        <row r="106">
          <cell r="C106" t="str">
            <v>Southwestern College</v>
          </cell>
        </row>
        <row r="107">
          <cell r="C107" t="str">
            <v>Taft College</v>
          </cell>
        </row>
        <row r="108">
          <cell r="C108" t="str">
            <v>Ventura College</v>
          </cell>
        </row>
        <row r="109">
          <cell r="C109" t="str">
            <v>Victor Valley College</v>
          </cell>
        </row>
        <row r="110">
          <cell r="C110" t="str">
            <v>West Hills Coalinga College</v>
          </cell>
        </row>
        <row r="111">
          <cell r="C111" t="str">
            <v>West Hills Lemoore College</v>
          </cell>
        </row>
        <row r="112">
          <cell r="C112" t="str">
            <v>West Los Angeles College</v>
          </cell>
        </row>
        <row r="113">
          <cell r="C113" t="str">
            <v>West Valley College</v>
          </cell>
        </row>
        <row r="114">
          <cell r="C114" t="str">
            <v>Woodland College</v>
          </cell>
        </row>
        <row r="115">
          <cell r="C115" t="str">
            <v>Yuba College</v>
          </cell>
        </row>
      </sheetData>
      <sheetData sheetId="7" refreshError="1"/>
      <sheetData sheetId="8" refreshError="1"/>
    </sheetDataSet>
  </externalBook>
</externalLink>
</file>

<file path=xl/tables/table1.xml><?xml version="1.0" encoding="utf-8"?>
<table xmlns="http://schemas.openxmlformats.org/spreadsheetml/2006/main" id="1" name="Table1" displayName="Table1" ref="A11:M94" totalsRowShown="0" headerRowDxfId="2" headerRowBorderDxfId="1" tableBorderDxfId="0">
  <autoFilter ref="A11:M94"/>
  <tableColumns count="13">
    <tableColumn id="1" name="Object Code"/>
    <tableColumn id="2" name="Classification"/>
    <tableColumn id="4" name="# of FTE(s)"/>
    <tableColumn id="5" name="Activity ID"/>
    <tableColumn id="6" name="Outreach"/>
    <tableColumn id="7" name="Student Serivces &amp; Categoricals"/>
    <tableColumn id="8" name="Research and Evaluation"/>
    <tableColumn id="9" name="Student Equity Coordination &amp; Planning"/>
    <tableColumn id="13" name="Curriculum/ Course Dev. &amp; Adaptation"/>
    <tableColumn id="12" name="Professional Development"/>
    <tableColumn id="11" name="Instructional Support"/>
    <tableColumn id="3" name="Direct Student Support"/>
    <tableColumn id="10" name="Total"/>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udentequity@cccco.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A1:C36"/>
  <sheetViews>
    <sheetView topLeftCell="A13" zoomScale="120" zoomScaleNormal="100" zoomScaleSheetLayoutView="80" workbookViewId="0">
      <selection activeCell="C24" sqref="C24"/>
    </sheetView>
  </sheetViews>
  <sheetFormatPr defaultColWidth="11.42578125" defaultRowHeight="15" x14ac:dyDescent="0.25"/>
  <cols>
    <col min="1" max="3" width="30.7109375" style="38" customWidth="1"/>
    <col min="4" max="16384" width="11.42578125" style="38"/>
  </cols>
  <sheetData>
    <row r="1" spans="1:3" ht="16.5" customHeight="1" thickTop="1" x14ac:dyDescent="0.25">
      <c r="A1" s="198"/>
      <c r="B1" s="199"/>
      <c r="C1" s="200"/>
    </row>
    <row r="2" spans="1:3" ht="15.75" customHeight="1" x14ac:dyDescent="0.25">
      <c r="A2" s="201"/>
      <c r="B2" s="202"/>
      <c r="C2" s="203"/>
    </row>
    <row r="3" spans="1:3" ht="15.75" customHeight="1" x14ac:dyDescent="0.25">
      <c r="A3" s="201"/>
      <c r="B3" s="202"/>
      <c r="C3" s="203"/>
    </row>
    <row r="4" spans="1:3" ht="15.75" customHeight="1" x14ac:dyDescent="0.25">
      <c r="A4" s="201"/>
      <c r="B4" s="202"/>
      <c r="C4" s="203"/>
    </row>
    <row r="5" spans="1:3" ht="15.75" customHeight="1" x14ac:dyDescent="0.25">
      <c r="A5" s="201"/>
      <c r="B5" s="202"/>
      <c r="C5" s="203"/>
    </row>
    <row r="6" spans="1:3" ht="15.75" customHeight="1" x14ac:dyDescent="0.25">
      <c r="A6" s="201"/>
      <c r="B6" s="202"/>
      <c r="C6" s="203"/>
    </row>
    <row r="7" spans="1:3" ht="15.75" customHeight="1" x14ac:dyDescent="0.25">
      <c r="A7" s="201"/>
      <c r="B7" s="202"/>
      <c r="C7" s="203"/>
    </row>
    <row r="8" spans="1:3" ht="23.25" customHeight="1" x14ac:dyDescent="0.25">
      <c r="A8" s="201"/>
      <c r="B8" s="202"/>
      <c r="C8" s="203"/>
    </row>
    <row r="9" spans="1:3" ht="23.25" customHeight="1" x14ac:dyDescent="0.25">
      <c r="A9" s="201"/>
      <c r="B9" s="202"/>
      <c r="C9" s="203"/>
    </row>
    <row r="10" spans="1:3" ht="31.5" x14ac:dyDescent="0.5">
      <c r="A10" s="204"/>
      <c r="B10" s="206" t="s">
        <v>278</v>
      </c>
      <c r="C10" s="205"/>
    </row>
    <row r="11" spans="1:3" ht="26.25" x14ac:dyDescent="0.4">
      <c r="A11" s="170"/>
      <c r="B11" s="211"/>
      <c r="C11" s="207"/>
    </row>
    <row r="12" spans="1:3" ht="23.25" x14ac:dyDescent="0.35">
      <c r="A12" s="170"/>
      <c r="B12" s="175" t="s">
        <v>373</v>
      </c>
      <c r="C12" s="210"/>
    </row>
    <row r="13" spans="1:3" ht="23.25" x14ac:dyDescent="0.35">
      <c r="A13" s="208"/>
      <c r="B13" s="209"/>
      <c r="C13" s="210"/>
    </row>
    <row r="14" spans="1:3" ht="23.25" x14ac:dyDescent="0.35">
      <c r="A14" s="170"/>
      <c r="B14" s="175" t="s">
        <v>262</v>
      </c>
      <c r="C14" s="210"/>
    </row>
    <row r="15" spans="1:3" ht="23.25" x14ac:dyDescent="0.35">
      <c r="A15" s="144"/>
      <c r="B15" s="145"/>
      <c r="C15" s="146"/>
    </row>
    <row r="16" spans="1:3" ht="29.25" customHeight="1" x14ac:dyDescent="0.35">
      <c r="A16" s="170"/>
      <c r="B16" s="212" t="str">
        <f>IF('Do First'!I4="Select district"," ",'Do First'!I4)</f>
        <v>Select college</v>
      </c>
      <c r="C16" s="210"/>
    </row>
    <row r="17" spans="1:3" ht="29.25" customHeight="1" x14ac:dyDescent="0.35">
      <c r="A17" s="174"/>
      <c r="B17" s="175"/>
      <c r="C17" s="171"/>
    </row>
    <row r="18" spans="1:3" ht="15" customHeight="1" x14ac:dyDescent="0.25">
      <c r="A18" s="170"/>
      <c r="B18" s="142"/>
      <c r="C18" s="143"/>
    </row>
    <row r="19" spans="1:3" ht="36" customHeight="1" x14ac:dyDescent="0.35">
      <c r="A19" s="170"/>
      <c r="B19" s="212" t="str">
        <f>IF('Do First'!I3="Select district"," ",'Do First'!I3)</f>
        <v xml:space="preserve"> </v>
      </c>
      <c r="C19" s="210"/>
    </row>
    <row r="20" spans="1:3" s="39" customFormat="1" ht="23.25" customHeight="1" x14ac:dyDescent="0.2">
      <c r="A20" s="141"/>
      <c r="B20" s="142"/>
      <c r="C20" s="143"/>
    </row>
    <row r="21" spans="1:3" ht="23.25" customHeight="1" x14ac:dyDescent="0.25">
      <c r="A21" s="141"/>
      <c r="B21" s="142"/>
      <c r="C21" s="143"/>
    </row>
    <row r="22" spans="1:3" ht="15.75" x14ac:dyDescent="0.25">
      <c r="A22" s="170"/>
      <c r="B22" s="215" t="s">
        <v>265</v>
      </c>
      <c r="C22" s="213"/>
    </row>
    <row r="23" spans="1:3" ht="23.25" x14ac:dyDescent="0.35">
      <c r="A23" s="170"/>
      <c r="B23" s="216" t="s">
        <v>212</v>
      </c>
      <c r="C23" s="214"/>
    </row>
    <row r="24" spans="1:3" ht="23.25" x14ac:dyDescent="0.35">
      <c r="A24" s="170"/>
      <c r="B24" s="216">
        <v>42783</v>
      </c>
      <c r="C24" s="214"/>
    </row>
    <row r="25" spans="1:3" x14ac:dyDescent="0.25">
      <c r="A25" s="217"/>
      <c r="B25" s="218"/>
      <c r="C25" s="219"/>
    </row>
    <row r="26" spans="1:3" ht="7.5" customHeight="1" x14ac:dyDescent="0.25">
      <c r="A26" s="217"/>
      <c r="B26" s="218"/>
      <c r="C26" s="219"/>
    </row>
    <row r="27" spans="1:3" ht="16.5" customHeight="1" x14ac:dyDescent="0.25">
      <c r="A27" s="217"/>
      <c r="B27" s="218"/>
      <c r="C27" s="219"/>
    </row>
    <row r="28" spans="1:3" x14ac:dyDescent="0.25">
      <c r="A28" s="170"/>
      <c r="C28" s="181"/>
    </row>
    <row r="29" spans="1:3" x14ac:dyDescent="0.25">
      <c r="A29" s="170"/>
      <c r="C29" s="181"/>
    </row>
    <row r="30" spans="1:3" ht="15.75" x14ac:dyDescent="0.25">
      <c r="A30" s="170"/>
      <c r="B30" s="229" t="s">
        <v>332</v>
      </c>
      <c r="C30" s="220"/>
    </row>
    <row r="31" spans="1:3" s="40" customFormat="1" ht="15.75" x14ac:dyDescent="0.25">
      <c r="A31" s="230"/>
      <c r="B31" s="288" t="s">
        <v>280</v>
      </c>
      <c r="C31" s="221"/>
    </row>
    <row r="32" spans="1:3" ht="15.75" x14ac:dyDescent="0.25">
      <c r="A32" s="170"/>
      <c r="B32" s="228"/>
      <c r="C32" s="223"/>
    </row>
    <row r="33" spans="1:3" ht="15.75" x14ac:dyDescent="0.25">
      <c r="A33" s="170"/>
      <c r="B33" s="215" t="s">
        <v>271</v>
      </c>
      <c r="C33" s="223"/>
    </row>
    <row r="34" spans="1:3" ht="15.75" x14ac:dyDescent="0.25">
      <c r="A34" s="224"/>
      <c r="B34" s="222"/>
      <c r="C34" s="223"/>
    </row>
    <row r="35" spans="1:3" ht="16.5" thickBot="1" x14ac:dyDescent="0.3">
      <c r="A35" s="225"/>
      <c r="B35" s="226"/>
      <c r="C35" s="227"/>
    </row>
    <row r="36" spans="1:3" ht="15.75" thickTop="1" x14ac:dyDescent="0.25"/>
  </sheetData>
  <sheetProtection selectLockedCells="1"/>
  <phoneticPr fontId="4" type="noConversion"/>
  <hyperlinks>
    <hyperlink ref="B31" r:id="rId1"/>
  </hyperlinks>
  <printOptions horizontalCentered="1" verticalCentered="1"/>
  <pageMargins left="0.7" right="0.7" top="0.75" bottom="0.75" header="0.3" footer="0.3"/>
  <pageSetup fitToHeight="0" orientation="portrait" cellComments="asDisplayed" horizontalDpi="300" verticalDpi="300" r:id="rId2"/>
  <headerFooter differentFirst="1">
    <oddHeader xml:space="preserve">&amp;C </oddHead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L39"/>
  <sheetViews>
    <sheetView showWhiteSpace="0" view="pageLayout" zoomScaleNormal="100" workbookViewId="0">
      <selection activeCell="A31" sqref="A31"/>
    </sheetView>
  </sheetViews>
  <sheetFormatPr defaultColWidth="11.42578125" defaultRowHeight="12.75" x14ac:dyDescent="0.2"/>
  <cols>
    <col min="1" max="1" width="3.42578125" style="41" bestFit="1" customWidth="1"/>
    <col min="2" max="2" width="8.7109375" style="41" customWidth="1"/>
    <col min="3" max="3" width="15.42578125" style="41" customWidth="1"/>
    <col min="4" max="4" width="5.85546875" style="41" customWidth="1"/>
    <col min="5" max="7" width="11.42578125" style="41" customWidth="1"/>
    <col min="8" max="8" width="4.140625" style="41" customWidth="1"/>
    <col min="9" max="9" width="7.7109375" style="41" customWidth="1"/>
    <col min="10" max="11" width="11.42578125" style="41" customWidth="1"/>
    <col min="12" max="12" width="7.85546875" style="41" customWidth="1"/>
    <col min="13" max="16384" width="11.42578125" style="41"/>
  </cols>
  <sheetData>
    <row r="1" spans="1:12" ht="17.25" customHeight="1" x14ac:dyDescent="0.2">
      <c r="B1" s="197"/>
      <c r="C1" s="196"/>
      <c r="D1" s="196"/>
      <c r="E1" s="196"/>
      <c r="F1" s="280" t="s">
        <v>376</v>
      </c>
      <c r="G1" s="196"/>
      <c r="H1" s="196"/>
      <c r="I1" s="196"/>
      <c r="J1" s="196"/>
      <c r="K1" s="196"/>
      <c r="L1" s="196"/>
    </row>
    <row r="2" spans="1:12" ht="17.25" customHeight="1" x14ac:dyDescent="0.2">
      <c r="A2" s="197"/>
      <c r="B2" s="197"/>
      <c r="C2" s="196"/>
      <c r="D2" s="196"/>
      <c r="E2" s="196"/>
      <c r="F2" s="281" t="s">
        <v>377</v>
      </c>
      <c r="G2" s="196"/>
      <c r="H2" s="196"/>
      <c r="I2" s="196"/>
      <c r="J2" s="196"/>
      <c r="K2" s="196"/>
      <c r="L2" s="196"/>
    </row>
    <row r="3" spans="1:12" ht="15.75" x14ac:dyDescent="0.25">
      <c r="A3" s="195"/>
      <c r="B3" s="195"/>
      <c r="C3" s="195"/>
      <c r="D3" s="195"/>
      <c r="E3" s="195"/>
      <c r="F3" s="195"/>
      <c r="H3" s="183" t="s">
        <v>272</v>
      </c>
      <c r="I3" s="231" t="s">
        <v>207</v>
      </c>
      <c r="J3" s="309"/>
      <c r="K3" s="233"/>
      <c r="L3" s="282"/>
    </row>
    <row r="4" spans="1:12" ht="15.75" x14ac:dyDescent="0.25">
      <c r="A4" s="195"/>
      <c r="B4" s="195"/>
      <c r="C4" s="195"/>
      <c r="D4" s="195"/>
      <c r="E4" s="195"/>
      <c r="F4" s="195"/>
      <c r="H4" s="183" t="s">
        <v>273</v>
      </c>
      <c r="I4" s="231" t="s">
        <v>208</v>
      </c>
      <c r="J4" s="232"/>
      <c r="K4" s="233"/>
      <c r="L4" s="282"/>
    </row>
    <row r="5" spans="1:12" x14ac:dyDescent="0.2">
      <c r="A5" s="195"/>
      <c r="B5" s="195"/>
      <c r="C5" s="195"/>
      <c r="D5" s="195"/>
      <c r="E5" s="195"/>
      <c r="F5" s="195"/>
      <c r="G5" s="195"/>
      <c r="H5" s="195"/>
      <c r="I5" s="195"/>
      <c r="J5" s="195"/>
      <c r="K5" s="195"/>
      <c r="L5" s="129"/>
    </row>
    <row r="6" spans="1:12" ht="15.75" x14ac:dyDescent="0.25">
      <c r="A6" s="195"/>
      <c r="B6" s="195"/>
      <c r="C6" s="195"/>
      <c r="D6" s="195"/>
      <c r="E6" s="195"/>
      <c r="F6" s="195"/>
      <c r="G6" s="195"/>
      <c r="H6" s="195"/>
      <c r="I6" s="310" t="s">
        <v>333</v>
      </c>
      <c r="J6" s="327"/>
      <c r="K6" s="326"/>
      <c r="L6" s="276"/>
    </row>
    <row r="7" spans="1:12" x14ac:dyDescent="0.2">
      <c r="A7" s="129"/>
      <c r="B7" s="129"/>
      <c r="C7" s="129"/>
      <c r="D7" s="129"/>
      <c r="E7" s="129"/>
      <c r="F7" s="129"/>
      <c r="G7" s="129"/>
      <c r="H7" s="129"/>
      <c r="I7" s="234"/>
      <c r="J7" s="234"/>
      <c r="K7" s="234"/>
      <c r="L7" s="129"/>
    </row>
    <row r="8" spans="1:12" ht="15.75" x14ac:dyDescent="0.25">
      <c r="A8" s="115" t="s">
        <v>279</v>
      </c>
      <c r="B8" s="129"/>
      <c r="C8" s="129"/>
      <c r="D8" s="129"/>
      <c r="E8" s="129"/>
      <c r="F8" s="129"/>
      <c r="G8" s="129"/>
      <c r="H8" s="129"/>
      <c r="I8" s="129"/>
      <c r="J8" s="129"/>
      <c r="K8" s="129"/>
      <c r="L8" s="129"/>
    </row>
    <row r="9" spans="1:12" ht="15.75" x14ac:dyDescent="0.25">
      <c r="A9" s="115" t="s">
        <v>361</v>
      </c>
      <c r="B9" s="129"/>
      <c r="C9" s="129"/>
      <c r="D9" s="129"/>
      <c r="E9" s="129"/>
      <c r="F9" s="129"/>
      <c r="G9" s="129"/>
      <c r="H9" s="129"/>
      <c r="I9" s="129"/>
      <c r="J9" s="129"/>
      <c r="K9" s="129"/>
      <c r="L9" s="129"/>
    </row>
    <row r="10" spans="1:12" ht="15.75" x14ac:dyDescent="0.25">
      <c r="A10" s="115"/>
      <c r="B10" s="129"/>
      <c r="C10" s="129"/>
      <c r="D10" s="129"/>
      <c r="E10" s="129"/>
      <c r="F10" s="129"/>
      <c r="G10" s="129"/>
      <c r="H10" s="129"/>
      <c r="I10" s="129"/>
      <c r="J10" s="129"/>
      <c r="K10" s="129"/>
      <c r="L10" s="129"/>
    </row>
    <row r="11" spans="1:12" ht="15.75" x14ac:dyDescent="0.25">
      <c r="A11" s="120" t="s">
        <v>378</v>
      </c>
      <c r="B11" s="129"/>
      <c r="C11" s="129"/>
      <c r="D11" s="129"/>
      <c r="E11" s="129"/>
      <c r="F11" s="129"/>
      <c r="G11" s="129"/>
      <c r="H11" s="129"/>
      <c r="I11" s="129"/>
      <c r="J11" s="129"/>
      <c r="K11" s="129"/>
      <c r="L11" s="129"/>
    </row>
    <row r="12" spans="1:12" ht="15.75" x14ac:dyDescent="0.25">
      <c r="A12" s="120" t="s">
        <v>334</v>
      </c>
      <c r="B12" s="129"/>
      <c r="C12" s="129"/>
      <c r="D12" s="129"/>
      <c r="E12" s="129"/>
      <c r="F12" s="129"/>
      <c r="G12" s="129"/>
      <c r="H12" s="129"/>
      <c r="I12" s="129"/>
      <c r="J12" s="289"/>
      <c r="K12" s="289"/>
      <c r="L12" s="129"/>
    </row>
    <row r="13" spans="1:12" x14ac:dyDescent="0.2">
      <c r="A13" s="129"/>
      <c r="B13" s="129"/>
      <c r="C13" s="129"/>
      <c r="D13" s="129"/>
      <c r="E13" s="129"/>
      <c r="F13" s="129"/>
      <c r="G13" s="129"/>
      <c r="H13" s="129"/>
      <c r="I13" s="129"/>
      <c r="J13" s="129"/>
      <c r="K13" s="129"/>
      <c r="L13" s="129"/>
    </row>
    <row r="14" spans="1:12" x14ac:dyDescent="0.2">
      <c r="A14" s="129"/>
      <c r="B14" s="129"/>
      <c r="C14" s="129"/>
      <c r="D14" s="129"/>
      <c r="E14" s="129"/>
      <c r="F14" s="129"/>
      <c r="G14" s="129"/>
      <c r="H14" s="129"/>
      <c r="I14" s="129"/>
      <c r="J14" s="129"/>
      <c r="K14" s="129"/>
      <c r="L14" s="129"/>
    </row>
    <row r="15" spans="1:12" ht="15.75" x14ac:dyDescent="0.25">
      <c r="A15" s="115" t="s">
        <v>267</v>
      </c>
      <c r="B15" s="129"/>
      <c r="C15" s="129"/>
      <c r="D15" s="129"/>
      <c r="E15" s="129"/>
      <c r="F15" s="129"/>
      <c r="G15" s="129"/>
      <c r="H15" s="129"/>
      <c r="I15" s="129"/>
      <c r="J15" s="129"/>
      <c r="K15" s="129"/>
      <c r="L15" s="129"/>
    </row>
    <row r="16" spans="1:12" ht="15.75" x14ac:dyDescent="0.25">
      <c r="A16" s="115" t="s">
        <v>389</v>
      </c>
      <c r="B16" s="336"/>
      <c r="C16" s="336"/>
      <c r="D16" s="336"/>
      <c r="E16" s="336"/>
      <c r="F16" s="336"/>
      <c r="G16" s="334"/>
      <c r="H16" s="129"/>
      <c r="I16" s="129"/>
      <c r="J16" s="129"/>
      <c r="K16" s="129"/>
      <c r="L16" s="129"/>
    </row>
    <row r="17" spans="1:12" ht="15.75" x14ac:dyDescent="0.25">
      <c r="A17" s="115"/>
      <c r="B17" s="336"/>
      <c r="C17" s="336"/>
      <c r="D17" s="336"/>
      <c r="E17" s="336"/>
      <c r="F17" s="334"/>
      <c r="G17" s="334"/>
      <c r="H17" s="129"/>
      <c r="I17" s="129"/>
      <c r="J17" s="129"/>
      <c r="K17" s="129"/>
      <c r="L17" s="129"/>
    </row>
    <row r="18" spans="1:12" ht="15.75" x14ac:dyDescent="0.25">
      <c r="A18" s="115"/>
      <c r="B18" s="129"/>
      <c r="C18" s="129"/>
      <c r="D18" s="129"/>
      <c r="E18" s="129"/>
      <c r="F18" s="129"/>
      <c r="G18" s="129"/>
      <c r="H18" s="129"/>
      <c r="I18" s="129"/>
      <c r="J18" s="129"/>
      <c r="K18" s="129"/>
      <c r="L18" s="129"/>
    </row>
    <row r="19" spans="1:12" ht="15.75" x14ac:dyDescent="0.25">
      <c r="A19" s="115"/>
      <c r="B19" s="129"/>
      <c r="C19" s="129"/>
      <c r="D19" s="129"/>
      <c r="E19" s="129"/>
      <c r="F19" s="129"/>
      <c r="G19" s="129"/>
      <c r="H19" s="129"/>
      <c r="I19" s="129"/>
      <c r="J19" s="129"/>
      <c r="K19" s="129"/>
      <c r="L19" s="129"/>
    </row>
    <row r="20" spans="1:12" x14ac:dyDescent="0.2">
      <c r="A20" s="235" t="s">
        <v>266</v>
      </c>
      <c r="B20" s="235"/>
      <c r="C20" s="235"/>
      <c r="D20" s="235"/>
      <c r="E20" s="235"/>
      <c r="F20" s="235"/>
      <c r="G20" s="235"/>
      <c r="H20" s="235"/>
      <c r="I20" s="235"/>
      <c r="J20" s="235"/>
      <c r="K20" s="235"/>
      <c r="L20" s="235"/>
    </row>
    <row r="21" spans="1:12" ht="18" customHeight="1" x14ac:dyDescent="0.25">
      <c r="A21" s="236" t="s">
        <v>283</v>
      </c>
      <c r="B21" s="236"/>
      <c r="C21" s="236"/>
      <c r="D21" s="236"/>
      <c r="E21" s="236"/>
      <c r="F21" s="236"/>
      <c r="G21" s="236"/>
      <c r="H21" s="236"/>
      <c r="I21" s="236"/>
      <c r="J21" s="236"/>
      <c r="K21" s="236"/>
      <c r="L21" s="236"/>
    </row>
    <row r="22" spans="1:12" ht="15.75" x14ac:dyDescent="0.25">
      <c r="A22" s="42">
        <v>1</v>
      </c>
      <c r="B22" s="116" t="s">
        <v>209</v>
      </c>
      <c r="C22" s="116"/>
      <c r="D22" s="42">
        <v>3</v>
      </c>
      <c r="E22" s="116" t="s">
        <v>281</v>
      </c>
      <c r="F22" s="116"/>
      <c r="G22" s="116"/>
      <c r="H22" s="42"/>
      <c r="I22" s="42">
        <v>5</v>
      </c>
      <c r="J22" s="176" t="s">
        <v>326</v>
      </c>
      <c r="K22" s="116"/>
      <c r="L22" s="116"/>
    </row>
    <row r="23" spans="1:12" ht="15.75" x14ac:dyDescent="0.25">
      <c r="A23" s="42">
        <v>2</v>
      </c>
      <c r="B23" s="116" t="s">
        <v>211</v>
      </c>
      <c r="C23" s="116"/>
      <c r="D23" s="42">
        <v>4</v>
      </c>
      <c r="E23" s="116" t="s">
        <v>282</v>
      </c>
      <c r="F23" s="116"/>
      <c r="G23" s="116"/>
      <c r="H23" s="42"/>
      <c r="I23" s="42"/>
      <c r="K23" s="42"/>
      <c r="L23" s="42"/>
    </row>
    <row r="24" spans="1:12" ht="15.75" x14ac:dyDescent="0.25">
      <c r="A24" s="42"/>
      <c r="B24" s="42"/>
      <c r="C24" s="42"/>
      <c r="H24" s="42"/>
      <c r="I24" s="42"/>
      <c r="J24" s="42"/>
      <c r="K24" s="42"/>
      <c r="L24" s="42"/>
    </row>
    <row r="25" spans="1:12" ht="15" customHeight="1" x14ac:dyDescent="0.25">
      <c r="A25" s="237" t="s">
        <v>11</v>
      </c>
      <c r="B25" s="237"/>
      <c r="C25" s="237"/>
      <c r="D25" s="237"/>
      <c r="E25" s="237"/>
      <c r="F25" s="237"/>
      <c r="G25" s="237"/>
      <c r="H25" s="237"/>
      <c r="I25" s="237"/>
      <c r="J25" s="237"/>
      <c r="K25" s="237"/>
      <c r="L25" s="237"/>
    </row>
    <row r="26" spans="1:12" ht="15" customHeight="1" x14ac:dyDescent="0.25">
      <c r="A26" s="238" t="s">
        <v>284</v>
      </c>
      <c r="B26" s="238"/>
      <c r="C26" s="238"/>
      <c r="D26" s="238"/>
      <c r="E26" s="238"/>
      <c r="F26" s="238"/>
      <c r="G26" s="238"/>
      <c r="H26" s="238"/>
      <c r="I26" s="238"/>
      <c r="J26" s="238"/>
      <c r="K26" s="238"/>
      <c r="L26" s="238"/>
    </row>
    <row r="27" spans="1:12" ht="15" customHeight="1" x14ac:dyDescent="0.25">
      <c r="A27" s="238" t="s">
        <v>362</v>
      </c>
      <c r="B27" s="238"/>
      <c r="C27" s="238"/>
      <c r="D27" s="238"/>
      <c r="E27" s="238"/>
      <c r="F27" s="238"/>
      <c r="G27" s="238"/>
      <c r="H27" s="238"/>
      <c r="I27" s="238"/>
      <c r="J27" s="238"/>
      <c r="K27" s="238"/>
      <c r="L27" s="238"/>
    </row>
    <row r="28" spans="1:12" ht="15" customHeight="1" x14ac:dyDescent="0.25">
      <c r="A28" s="238" t="s">
        <v>274</v>
      </c>
      <c r="B28" s="237"/>
      <c r="C28" s="237"/>
      <c r="D28" s="237"/>
      <c r="E28" s="237"/>
      <c r="F28" s="237"/>
      <c r="G28" s="237"/>
      <c r="H28" s="237"/>
      <c r="I28" s="237"/>
      <c r="J28" s="237"/>
      <c r="K28" s="237"/>
      <c r="L28" s="237"/>
    </row>
    <row r="29" spans="1:12" customFormat="1" ht="15" customHeight="1" x14ac:dyDescent="0.2"/>
    <row r="30" spans="1:12" ht="15" customHeight="1" x14ac:dyDescent="0.25">
      <c r="A30" s="238" t="s">
        <v>391</v>
      </c>
      <c r="B30" s="237"/>
      <c r="C30" s="237"/>
      <c r="D30" s="237"/>
      <c r="E30" s="237"/>
      <c r="F30" s="237"/>
      <c r="G30" s="237"/>
      <c r="H30" s="237"/>
      <c r="I30" s="237"/>
      <c r="J30" s="237"/>
      <c r="K30" s="237"/>
      <c r="L30" s="237"/>
    </row>
    <row r="31" spans="1:12" ht="15" customHeight="1" x14ac:dyDescent="0.25">
      <c r="A31" s="116" t="s">
        <v>392</v>
      </c>
      <c r="B31" s="237"/>
      <c r="C31" s="237"/>
      <c r="D31" s="237"/>
      <c r="E31" s="237"/>
      <c r="F31" s="237"/>
      <c r="G31" s="237"/>
      <c r="H31" s="237"/>
      <c r="I31" s="237"/>
      <c r="J31" s="237"/>
      <c r="K31" s="237"/>
      <c r="L31" s="237"/>
    </row>
    <row r="32" spans="1:12" ht="15" customHeight="1" x14ac:dyDescent="0.25">
      <c r="A32" s="238"/>
      <c r="B32" s="237"/>
      <c r="C32" s="237"/>
      <c r="D32" s="237"/>
      <c r="E32" s="237"/>
      <c r="F32" s="237"/>
      <c r="G32" s="237"/>
      <c r="H32" s="237"/>
      <c r="I32" s="237"/>
      <c r="J32" s="237"/>
      <c r="K32" s="237"/>
      <c r="L32" s="237"/>
    </row>
    <row r="33" spans="1:12" ht="15" customHeight="1" x14ac:dyDescent="0.25">
      <c r="A33" s="238"/>
      <c r="B33" s="237"/>
      <c r="C33" s="237"/>
      <c r="D33" s="237"/>
      <c r="E33" s="237"/>
      <c r="F33" s="237"/>
      <c r="G33" s="237"/>
      <c r="H33" s="237"/>
      <c r="I33" s="237"/>
      <c r="J33" s="237"/>
      <c r="K33" s="237"/>
      <c r="L33" s="237"/>
    </row>
    <row r="34" spans="1:12" ht="15" customHeight="1" x14ac:dyDescent="0.25">
      <c r="A34" s="238"/>
      <c r="B34" s="237"/>
      <c r="C34" s="237"/>
      <c r="D34" s="237"/>
      <c r="E34" s="237"/>
      <c r="F34" s="237"/>
      <c r="G34" s="237"/>
      <c r="H34" s="237"/>
      <c r="I34" s="237"/>
      <c r="J34" s="237"/>
      <c r="K34" s="237"/>
      <c r="L34" s="237"/>
    </row>
    <row r="35" spans="1:12" ht="15.75" customHeight="1" x14ac:dyDescent="0.25">
      <c r="A35" s="44"/>
      <c r="B35" s="239" t="s">
        <v>210</v>
      </c>
      <c r="C35" s="115"/>
      <c r="D35" s="115"/>
      <c r="E35" s="115"/>
      <c r="F35" s="115"/>
      <c r="G35" s="115"/>
      <c r="H35" s="115"/>
      <c r="I35" s="115"/>
      <c r="J35" s="115"/>
      <c r="K35" s="115"/>
      <c r="L35" s="115"/>
    </row>
    <row r="36" spans="1:12" ht="15.75" x14ac:dyDescent="0.25">
      <c r="A36" s="45"/>
      <c r="B36" s="240" t="s">
        <v>12</v>
      </c>
      <c r="C36" s="241"/>
      <c r="D36" s="241"/>
      <c r="E36" s="241"/>
      <c r="F36" s="241"/>
      <c r="G36" s="241"/>
      <c r="H36" s="241"/>
      <c r="I36" s="241"/>
      <c r="J36" s="241"/>
      <c r="K36" s="241"/>
      <c r="L36" s="241"/>
    </row>
    <row r="37" spans="1:12" ht="15.75" x14ac:dyDescent="0.25">
      <c r="A37" s="46"/>
      <c r="B37" s="239" t="s">
        <v>13</v>
      </c>
      <c r="C37" s="116"/>
      <c r="D37" s="116"/>
      <c r="E37" s="116"/>
      <c r="F37" s="116"/>
      <c r="G37" s="116"/>
      <c r="H37" s="116"/>
      <c r="I37" s="116"/>
      <c r="J37" s="116"/>
      <c r="K37" s="116"/>
      <c r="L37" s="116"/>
    </row>
    <row r="38" spans="1:12" ht="15.75" customHeight="1" x14ac:dyDescent="0.25">
      <c r="B38" s="236"/>
      <c r="C38" s="236"/>
      <c r="D38" s="236"/>
      <c r="E38" s="236"/>
      <c r="F38" s="236"/>
      <c r="G38" s="236"/>
      <c r="H38" s="236"/>
      <c r="I38" s="236"/>
      <c r="J38" s="236"/>
      <c r="K38" s="236"/>
      <c r="L38" s="236"/>
    </row>
    <row r="39" spans="1:12" ht="15.75" x14ac:dyDescent="0.25">
      <c r="A39" s="236" t="s">
        <v>363</v>
      </c>
    </row>
  </sheetData>
  <sheetProtection selectLockedCells="1"/>
  <phoneticPr fontId="4" type="noConversion"/>
  <dataValidations xWindow="646" yWindow="378" count="2">
    <dataValidation type="list" allowBlank="1" showInputMessage="1" prompt="select your district" sqref="I3">
      <formula1>districts</formula1>
    </dataValidation>
    <dataValidation type="list" allowBlank="1" showInputMessage="1" showErrorMessage="1" prompt="select your college" sqref="I4">
      <formula1>colleges</formula1>
    </dataValidation>
  </dataValidations>
  <printOptions horizontalCentered="1" verticalCentered="1"/>
  <pageMargins left="0.25" right="0.20366666666666666" top="0.75" bottom="0.69" header="0.3" footer="0.3"/>
  <pageSetup scale="85" fitToHeight="0" orientation="portrait" r:id="rId1"/>
  <headerFooter>
    <oddFooter>&amp;L&amp;"Calibri,Regular"&amp;12 2015-16 Student Equity Year-End Expenditures Report (12-15-16)&amp;R&amp;"Calibri,Regular"&amp;12Page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1"/>
  <sheetViews>
    <sheetView view="pageLayout" topLeftCell="A4" zoomScaleNormal="100" workbookViewId="0">
      <selection activeCell="E18" sqref="E18"/>
    </sheetView>
  </sheetViews>
  <sheetFormatPr defaultColWidth="11.42578125" defaultRowHeight="15.75" x14ac:dyDescent="0.25"/>
  <cols>
    <col min="1" max="1" width="10.140625" style="43" customWidth="1"/>
    <col min="2" max="2" width="7.7109375" style="43" customWidth="1"/>
    <col min="3" max="3" width="44.42578125" style="43" customWidth="1"/>
    <col min="4" max="4" width="23.42578125" style="43" customWidth="1"/>
    <col min="5" max="5" width="16.140625" style="43" customWidth="1"/>
    <col min="6" max="6" width="5.140625" style="43" customWidth="1"/>
    <col min="7" max="7" width="9.28515625" style="43" customWidth="1"/>
    <col min="8" max="8" width="19.42578125" style="43" customWidth="1"/>
    <col min="9" max="9" width="6.140625" style="43" customWidth="1"/>
    <col min="10" max="10" width="13.42578125" style="43" customWidth="1"/>
    <col min="11" max="11" width="12.42578125" style="43" bestFit="1" customWidth="1"/>
    <col min="12" max="14" width="12" style="43" customWidth="1"/>
    <col min="15" max="16384" width="11.42578125" style="43"/>
  </cols>
  <sheetData>
    <row r="1" spans="1:13" ht="15" customHeight="1" x14ac:dyDescent="0.25">
      <c r="A1" s="242" t="str">
        <f>'Cover Page'!B12</f>
        <v>2015-16</v>
      </c>
      <c r="B1" s="243"/>
      <c r="C1" s="244"/>
      <c r="D1" s="272"/>
      <c r="E1" s="47"/>
      <c r="G1" s="48"/>
      <c r="H1" s="49"/>
      <c r="I1" s="49"/>
      <c r="J1" s="49"/>
      <c r="K1" s="49"/>
      <c r="L1" s="49"/>
      <c r="M1" s="49"/>
    </row>
    <row r="2" spans="1:13" ht="15" customHeight="1" x14ac:dyDescent="0.25">
      <c r="A2" s="311" t="str">
        <f>IF('Do First'!I3="Select district"," ",'Do First'!I3)</f>
        <v xml:space="preserve"> </v>
      </c>
      <c r="B2" s="312"/>
      <c r="C2" s="313"/>
      <c r="D2" s="272"/>
      <c r="E2" s="47"/>
      <c r="G2" s="48"/>
      <c r="H2" s="49"/>
      <c r="I2" s="49"/>
      <c r="J2" s="49"/>
      <c r="K2" s="49"/>
      <c r="L2" s="49"/>
      <c r="M2" s="49"/>
    </row>
    <row r="3" spans="1:13" ht="15" customHeight="1" x14ac:dyDescent="0.25">
      <c r="A3" s="311" t="str">
        <f>IF('Do First'!I4="Select college"," ",'Do First'!I4)</f>
        <v xml:space="preserve"> </v>
      </c>
      <c r="B3" s="312"/>
      <c r="C3" s="313"/>
      <c r="D3" s="272"/>
      <c r="E3" s="47"/>
      <c r="F3" s="50"/>
      <c r="G3" s="50"/>
      <c r="H3" s="49"/>
      <c r="I3" s="49"/>
      <c r="J3" s="49"/>
      <c r="K3" s="49"/>
      <c r="L3" s="49"/>
      <c r="M3" s="49"/>
    </row>
    <row r="4" spans="1:13" ht="15" customHeight="1" x14ac:dyDescent="0.25">
      <c r="A4" s="242" t="s">
        <v>336</v>
      </c>
      <c r="B4" s="243"/>
      <c r="C4" s="244"/>
      <c r="D4" s="272"/>
      <c r="E4" s="47"/>
      <c r="F4" s="49"/>
      <c r="G4" s="49"/>
      <c r="H4" s="49"/>
      <c r="I4" s="49"/>
      <c r="J4" s="49"/>
      <c r="K4" s="49"/>
      <c r="L4" s="49"/>
      <c r="M4" s="49"/>
    </row>
    <row r="5" spans="1:13" s="50" customFormat="1" ht="15" customHeight="1" x14ac:dyDescent="0.25">
      <c r="A5" s="275"/>
      <c r="B5" s="275"/>
      <c r="C5" s="275"/>
      <c r="D5" s="275"/>
      <c r="E5" s="275"/>
      <c r="F5" s="52"/>
      <c r="G5" s="52"/>
      <c r="H5" s="52"/>
      <c r="I5" s="52"/>
      <c r="J5" s="52"/>
      <c r="K5" s="52"/>
      <c r="L5" s="52"/>
      <c r="M5" s="52"/>
    </row>
    <row r="6" spans="1:13" s="50" customFormat="1" ht="15" customHeight="1" x14ac:dyDescent="0.25">
      <c r="A6" s="275"/>
      <c r="B6" s="275"/>
      <c r="C6" s="275"/>
      <c r="D6" s="275"/>
      <c r="E6" s="275"/>
      <c r="F6" s="52"/>
      <c r="G6" s="52"/>
      <c r="H6" s="52"/>
      <c r="I6" s="52"/>
      <c r="J6" s="52"/>
      <c r="K6" s="52"/>
      <c r="L6" s="52"/>
      <c r="M6" s="52"/>
    </row>
    <row r="7" spans="1:13" s="50" customFormat="1" ht="15" customHeight="1" x14ac:dyDescent="0.25">
      <c r="A7" s="275"/>
      <c r="B7" s="275"/>
      <c r="C7" s="275"/>
      <c r="D7" s="275"/>
      <c r="E7" s="275"/>
      <c r="F7" s="52"/>
      <c r="G7" s="52"/>
      <c r="H7" s="52"/>
      <c r="I7" s="52"/>
      <c r="J7" s="52"/>
      <c r="K7" s="52"/>
      <c r="L7" s="52"/>
      <c r="M7" s="52"/>
    </row>
    <row r="8" spans="1:13" ht="6.75" customHeight="1" x14ac:dyDescent="0.25">
      <c r="A8" s="275"/>
      <c r="B8" s="275"/>
      <c r="C8" s="275"/>
      <c r="D8" s="275"/>
      <c r="E8" s="275"/>
      <c r="F8" s="53"/>
      <c r="G8" s="53"/>
      <c r="I8" s="53"/>
      <c r="J8" s="53"/>
      <c r="K8" s="53"/>
      <c r="L8" s="53"/>
      <c r="M8" s="53"/>
    </row>
    <row r="9" spans="1:13" ht="15" customHeight="1" x14ac:dyDescent="0.25">
      <c r="A9" s="54" t="s">
        <v>281</v>
      </c>
      <c r="B9" s="54"/>
      <c r="C9" s="54"/>
      <c r="D9" s="54"/>
      <c r="E9" s="56" t="s">
        <v>253</v>
      </c>
      <c r="F9" s="57"/>
      <c r="G9" s="57"/>
      <c r="H9" s="53"/>
      <c r="I9" s="53"/>
      <c r="J9" s="53"/>
      <c r="K9" s="53"/>
      <c r="L9" s="53"/>
    </row>
    <row r="10" spans="1:13" ht="15" customHeight="1" x14ac:dyDescent="0.25">
      <c r="B10" s="245"/>
      <c r="C10" s="54"/>
      <c r="D10" s="180" t="s">
        <v>374</v>
      </c>
      <c r="E10" s="58">
        <v>536278</v>
      </c>
      <c r="F10" s="57"/>
      <c r="G10" s="57"/>
      <c r="H10" s="53"/>
      <c r="I10" s="53"/>
      <c r="J10" s="53"/>
      <c r="K10" s="53"/>
      <c r="L10" s="53"/>
    </row>
    <row r="11" spans="1:13" x14ac:dyDescent="0.25">
      <c r="B11" s="57"/>
      <c r="C11" s="245"/>
      <c r="D11" s="290" t="s">
        <v>335</v>
      </c>
      <c r="E11" s="51"/>
      <c r="F11" s="59"/>
      <c r="G11" s="59"/>
      <c r="H11" s="53"/>
      <c r="I11" s="53"/>
    </row>
    <row r="12" spans="1:13" x14ac:dyDescent="0.25">
      <c r="A12" s="245"/>
      <c r="C12" s="245"/>
      <c r="D12" s="290" t="s">
        <v>263</v>
      </c>
      <c r="E12" s="60">
        <v>0</v>
      </c>
      <c r="F12" s="59"/>
      <c r="G12" s="59"/>
      <c r="H12" s="53"/>
      <c r="I12" s="53"/>
    </row>
    <row r="13" spans="1:13" s="53" customFormat="1" ht="15" customHeight="1" x14ac:dyDescent="0.25">
      <c r="A13" s="264"/>
      <c r="B13" s="264"/>
      <c r="C13" s="264"/>
      <c r="D13" s="264"/>
      <c r="E13" s="264"/>
      <c r="F13" s="61"/>
      <c r="G13" s="61"/>
    </row>
    <row r="14" spans="1:13" s="53" customFormat="1" ht="15" customHeight="1" x14ac:dyDescent="0.25">
      <c r="B14" s="273"/>
      <c r="C14" s="273"/>
      <c r="D14" s="291" t="s">
        <v>285</v>
      </c>
      <c r="E14" s="62">
        <f>SUM(E10:E12)</f>
        <v>536278</v>
      </c>
      <c r="F14" s="63"/>
      <c r="G14" s="61"/>
    </row>
    <row r="15" spans="1:13" s="53" customFormat="1" ht="15" customHeight="1" x14ac:dyDescent="0.25">
      <c r="A15" s="274"/>
      <c r="B15" s="274"/>
      <c r="C15" s="274"/>
      <c r="D15" s="274"/>
      <c r="E15" s="274"/>
      <c r="F15" s="50"/>
      <c r="G15" s="61"/>
    </row>
    <row r="16" spans="1:13" s="53" customFormat="1" ht="15" customHeight="1" x14ac:dyDescent="0.25">
      <c r="B16" s="64"/>
      <c r="C16" s="64"/>
      <c r="D16" s="64"/>
      <c r="E16" s="54"/>
      <c r="F16" s="54"/>
      <c r="G16" s="61"/>
    </row>
    <row r="17" spans="1:14" s="63" customFormat="1" ht="15" customHeight="1" x14ac:dyDescent="0.25">
      <c r="A17" s="71"/>
      <c r="B17" s="71"/>
      <c r="C17" s="71"/>
      <c r="D17" s="71"/>
      <c r="E17" s="71"/>
      <c r="F17" s="65"/>
    </row>
    <row r="18" spans="1:14" s="50" customFormat="1" ht="15" customHeight="1" x14ac:dyDescent="0.25">
      <c r="A18" s="246"/>
      <c r="B18" s="64"/>
      <c r="C18" s="64"/>
      <c r="D18" s="180" t="s">
        <v>379</v>
      </c>
      <c r="E18" s="66">
        <f>'Part II Student Equity Expend.'!M94</f>
        <v>536278</v>
      </c>
      <c r="F18" s="67"/>
    </row>
    <row r="19" spans="1:14" s="53" customFormat="1" ht="13.5" customHeight="1" x14ac:dyDescent="0.25">
      <c r="A19" s="121"/>
      <c r="B19" s="121"/>
      <c r="C19" s="121"/>
      <c r="D19" s="121"/>
      <c r="E19" s="121"/>
      <c r="F19" s="68"/>
      <c r="G19" s="65"/>
      <c r="I19" s="64"/>
      <c r="J19" s="64"/>
    </row>
    <row r="20" spans="1:14" ht="15" customHeight="1" x14ac:dyDescent="0.25">
      <c r="A20" s="121"/>
      <c r="B20" s="121"/>
      <c r="C20" s="121"/>
      <c r="D20" s="121"/>
      <c r="E20" s="121"/>
      <c r="G20" s="68"/>
      <c r="H20" s="53"/>
      <c r="I20" s="64"/>
      <c r="J20" s="64"/>
      <c r="K20" s="53"/>
      <c r="L20" s="53"/>
      <c r="M20" s="53"/>
      <c r="N20" s="53"/>
    </row>
    <row r="21" spans="1:14" ht="15" customHeight="1" x14ac:dyDescent="0.25">
      <c r="B21" s="245"/>
      <c r="C21" s="245"/>
      <c r="D21" s="180" t="s">
        <v>380</v>
      </c>
      <c r="E21" s="62">
        <f>SUM(E14-E18)</f>
        <v>0</v>
      </c>
      <c r="G21" s="69"/>
      <c r="H21" s="55"/>
      <c r="I21" s="55"/>
      <c r="J21" s="55"/>
      <c r="K21" s="53"/>
      <c r="L21" s="53"/>
      <c r="M21" s="53"/>
      <c r="N21" s="53"/>
    </row>
    <row r="22" spans="1:14" ht="15" customHeight="1" x14ac:dyDescent="0.25">
      <c r="A22" s="116"/>
      <c r="B22" s="116"/>
      <c r="C22" s="116"/>
      <c r="D22" s="290"/>
      <c r="E22" s="116"/>
      <c r="G22" s="47"/>
      <c r="I22" s="55"/>
      <c r="J22" s="55"/>
      <c r="K22" s="55"/>
      <c r="L22" s="70"/>
      <c r="M22" s="70"/>
      <c r="N22" s="70"/>
    </row>
    <row r="23" spans="1:14" s="176" customFormat="1" ht="15" customHeight="1" x14ac:dyDescent="0.25">
      <c r="A23" s="116"/>
      <c r="B23" s="116"/>
      <c r="C23" s="116"/>
      <c r="D23" s="290"/>
      <c r="E23" s="116"/>
      <c r="G23" s="47"/>
      <c r="I23" s="55"/>
      <c r="J23" s="55"/>
      <c r="K23" s="55"/>
      <c r="L23" s="70"/>
      <c r="M23" s="70"/>
      <c r="N23" s="70"/>
    </row>
    <row r="24" spans="1:14" ht="10.5" customHeight="1" x14ac:dyDescent="0.25">
      <c r="A24" s="116"/>
      <c r="B24" s="116"/>
      <c r="C24" s="116"/>
      <c r="D24" s="116"/>
      <c r="E24" s="116"/>
      <c r="G24" s="47"/>
      <c r="I24" s="55"/>
      <c r="J24" s="55"/>
      <c r="K24" s="55"/>
      <c r="L24" s="70"/>
      <c r="M24" s="70"/>
      <c r="N24" s="70"/>
    </row>
    <row r="25" spans="1:14" x14ac:dyDescent="0.25">
      <c r="A25" s="298"/>
      <c r="B25" s="299"/>
      <c r="C25" s="300" t="s">
        <v>381</v>
      </c>
      <c r="D25" s="299"/>
      <c r="E25" s="299"/>
      <c r="F25" s="301"/>
    </row>
    <row r="26" spans="1:14" ht="15" customHeight="1" x14ac:dyDescent="0.25">
      <c r="B26" s="252"/>
      <c r="C26" s="292" t="s">
        <v>286</v>
      </c>
      <c r="D26" s="252"/>
      <c r="E26" s="252"/>
      <c r="F26" s="73"/>
    </row>
    <row r="27" spans="1:14" x14ac:dyDescent="0.25">
      <c r="B27" s="252"/>
      <c r="C27" s="254" t="s">
        <v>275</v>
      </c>
      <c r="D27" s="252"/>
      <c r="E27" s="252"/>
      <c r="F27" s="73"/>
    </row>
    <row r="28" spans="1:14" x14ac:dyDescent="0.25">
      <c r="A28" s="116"/>
      <c r="B28" s="116"/>
      <c r="C28" s="116"/>
      <c r="D28" s="116"/>
      <c r="E28" s="116"/>
      <c r="F28" s="73"/>
      <c r="G28" s="73"/>
      <c r="I28" s="72"/>
    </row>
    <row r="29" spans="1:14" x14ac:dyDescent="0.25">
      <c r="A29" s="253" t="s">
        <v>254</v>
      </c>
      <c r="B29" s="253"/>
      <c r="C29" s="253"/>
      <c r="D29" s="253"/>
      <c r="E29" s="253"/>
      <c r="G29" s="73"/>
      <c r="I29" s="72"/>
    </row>
    <row r="30" spans="1:14" x14ac:dyDescent="0.25">
      <c r="A30" s="294" t="s">
        <v>364</v>
      </c>
      <c r="B30" s="255" t="s">
        <v>382</v>
      </c>
      <c r="C30" s="255"/>
      <c r="D30" s="255"/>
      <c r="E30" s="255"/>
      <c r="F30" s="74"/>
      <c r="G30" s="73"/>
      <c r="I30" s="72"/>
    </row>
    <row r="31" spans="1:14" s="176" customFormat="1" x14ac:dyDescent="0.25">
      <c r="A31" s="294"/>
      <c r="B31" s="255" t="s">
        <v>287</v>
      </c>
      <c r="C31" s="255"/>
      <c r="D31" s="255"/>
      <c r="E31" s="255"/>
      <c r="F31" s="74"/>
      <c r="G31" s="73"/>
      <c r="I31" s="72"/>
    </row>
    <row r="32" spans="1:14" s="176" customFormat="1" x14ac:dyDescent="0.25">
      <c r="A32" s="294"/>
      <c r="B32" s="255" t="s">
        <v>288</v>
      </c>
      <c r="C32" s="255"/>
      <c r="D32" s="255"/>
      <c r="E32" s="255"/>
      <c r="F32" s="74"/>
      <c r="G32" s="73"/>
      <c r="I32" s="72"/>
    </row>
    <row r="33" spans="1:9" x14ac:dyDescent="0.25">
      <c r="A33" s="294" t="s">
        <v>365</v>
      </c>
      <c r="B33" s="255" t="s">
        <v>383</v>
      </c>
      <c r="C33" s="169"/>
      <c r="D33" s="169"/>
      <c r="E33" s="169"/>
      <c r="F33" s="74"/>
      <c r="G33" s="73"/>
      <c r="I33" s="72"/>
    </row>
    <row r="34" spans="1:9" x14ac:dyDescent="0.25">
      <c r="A34" s="294"/>
      <c r="B34" s="255" t="s">
        <v>268</v>
      </c>
      <c r="C34" s="169"/>
      <c r="D34" s="169"/>
      <c r="E34" s="169"/>
      <c r="F34" s="74"/>
      <c r="G34" s="73"/>
      <c r="I34" s="72"/>
    </row>
    <row r="35" spans="1:9" x14ac:dyDescent="0.25">
      <c r="A35" s="294" t="s">
        <v>366</v>
      </c>
      <c r="B35" s="255" t="s">
        <v>337</v>
      </c>
      <c r="C35" s="255"/>
      <c r="D35" s="255"/>
      <c r="E35" s="255"/>
      <c r="F35" s="74"/>
      <c r="G35" s="74"/>
    </row>
    <row r="36" spans="1:9" s="176" customFormat="1" x14ac:dyDescent="0.25">
      <c r="A36" s="293" t="s">
        <v>367</v>
      </c>
      <c r="B36" s="256" t="s">
        <v>338</v>
      </c>
      <c r="C36" s="256"/>
      <c r="D36" s="256"/>
      <c r="E36" s="256"/>
      <c r="F36" s="76"/>
      <c r="G36" s="74"/>
    </row>
    <row r="37" spans="1:9" x14ac:dyDescent="0.25">
      <c r="A37" s="77" t="s">
        <v>368</v>
      </c>
      <c r="B37" s="256" t="s">
        <v>384</v>
      </c>
      <c r="C37" s="256"/>
      <c r="D37" s="256"/>
      <c r="E37" s="256"/>
      <c r="F37" s="76"/>
      <c r="G37" s="76"/>
    </row>
    <row r="38" spans="1:9" x14ac:dyDescent="0.25">
      <c r="A38" s="77"/>
      <c r="B38" s="256" t="s">
        <v>359</v>
      </c>
      <c r="C38" s="256"/>
      <c r="D38" s="256"/>
      <c r="E38" s="256"/>
      <c r="F38" s="76"/>
      <c r="G38" s="76"/>
    </row>
    <row r="39" spans="1:9" x14ac:dyDescent="0.25">
      <c r="A39" s="77"/>
      <c r="B39" s="78">
        <v>0</v>
      </c>
      <c r="C39" s="256" t="s">
        <v>385</v>
      </c>
      <c r="D39" s="256"/>
      <c r="E39" s="256"/>
      <c r="F39" s="76"/>
      <c r="G39" s="76"/>
    </row>
    <row r="40" spans="1:9" s="176" customFormat="1" x14ac:dyDescent="0.25">
      <c r="A40" s="77"/>
      <c r="B40" s="78"/>
      <c r="C40" s="257" t="s">
        <v>289</v>
      </c>
      <c r="D40" s="178"/>
      <c r="E40" s="178"/>
      <c r="F40" s="76"/>
      <c r="G40" s="76"/>
    </row>
    <row r="41" spans="1:9" x14ac:dyDescent="0.25">
      <c r="A41" s="77"/>
      <c r="B41" s="80" t="s">
        <v>213</v>
      </c>
      <c r="C41" s="259" t="s">
        <v>358</v>
      </c>
      <c r="D41" s="259"/>
      <c r="E41" s="259"/>
      <c r="F41" s="76"/>
      <c r="G41" s="76"/>
    </row>
    <row r="42" spans="1:9" s="176" customFormat="1" x14ac:dyDescent="0.25">
      <c r="A42" s="79"/>
      <c r="B42" s="80"/>
      <c r="C42" s="259" t="s">
        <v>269</v>
      </c>
      <c r="D42" s="259"/>
      <c r="E42" s="259"/>
      <c r="F42" s="76"/>
      <c r="G42" s="76"/>
    </row>
    <row r="43" spans="1:9" ht="15.75" customHeight="1" x14ac:dyDescent="0.25">
      <c r="A43" s="177"/>
      <c r="B43" s="80"/>
      <c r="C43" s="258" t="s">
        <v>270</v>
      </c>
      <c r="D43" s="179"/>
      <c r="E43" s="179"/>
      <c r="F43" s="76"/>
      <c r="G43" s="75"/>
    </row>
    <row r="44" spans="1:9" s="176" customFormat="1" x14ac:dyDescent="0.25">
      <c r="A44" s="177"/>
      <c r="B44" s="80" t="s">
        <v>214</v>
      </c>
      <c r="C44" s="257" t="s">
        <v>276</v>
      </c>
      <c r="D44" s="178"/>
      <c r="E44" s="178"/>
      <c r="F44" s="76"/>
      <c r="G44" s="178"/>
    </row>
    <row r="45" spans="1:9" s="176" customFormat="1" ht="15.75" customHeight="1" x14ac:dyDescent="0.25">
      <c r="A45" s="177"/>
      <c r="B45" s="43"/>
      <c r="C45" s="176" t="s">
        <v>290</v>
      </c>
      <c r="D45" s="43"/>
      <c r="E45" s="43"/>
      <c r="F45" s="76"/>
      <c r="G45" s="178"/>
    </row>
    <row r="46" spans="1:9" ht="15.75" customHeight="1" x14ac:dyDescent="0.25">
      <c r="A46" s="177"/>
      <c r="C46" s="49" t="s">
        <v>360</v>
      </c>
      <c r="F46" s="76"/>
      <c r="G46" s="76"/>
    </row>
    <row r="47" spans="1:9" s="176" customFormat="1" x14ac:dyDescent="0.25">
      <c r="A47" s="43"/>
      <c r="B47" s="43"/>
      <c r="C47" s="43"/>
      <c r="D47" s="43"/>
      <c r="E47" s="43"/>
      <c r="F47" s="76"/>
      <c r="G47" s="76"/>
    </row>
    <row r="48" spans="1:9" s="176" customFormat="1" x14ac:dyDescent="0.25">
      <c r="A48" s="43"/>
      <c r="B48" s="43"/>
      <c r="C48" s="43"/>
      <c r="D48" s="43"/>
      <c r="E48" s="43"/>
      <c r="F48" s="43"/>
      <c r="G48" s="76"/>
    </row>
    <row r="49" spans="1:7" s="176" customFormat="1" x14ac:dyDescent="0.25">
      <c r="A49" s="43"/>
      <c r="B49" s="43"/>
      <c r="C49" s="43"/>
      <c r="D49" s="43"/>
      <c r="E49" s="43"/>
      <c r="F49" s="43"/>
      <c r="G49" s="76"/>
    </row>
    <row r="50" spans="1:7" s="176" customFormat="1" ht="15.75" customHeight="1" x14ac:dyDescent="0.25">
      <c r="A50" s="43"/>
      <c r="B50" s="43"/>
      <c r="C50" s="43"/>
      <c r="D50" s="43"/>
      <c r="E50" s="43"/>
      <c r="F50" s="43"/>
      <c r="G50" s="76"/>
    </row>
    <row r="51" spans="1:7" x14ac:dyDescent="0.25">
      <c r="G51" s="76"/>
    </row>
  </sheetData>
  <sheetProtection insertRows="0" selectLockedCells="1"/>
  <phoneticPr fontId="0" type="noConversion"/>
  <dataValidations count="2">
    <dataValidation type="whole" operator="greaterThanOrEqual" allowBlank="1" showInputMessage="1" showErrorMessage="1" errorTitle="Please enter whole numbers only" error="Please enter whole numbers only" sqref="E10">
      <formula1>0</formula1>
    </dataValidation>
    <dataValidation type="whole" operator="greaterThanOrEqual" allowBlank="1" showInputMessage="1" showErrorMessage="1" errorTitle="Please enter whole numbers only." error="Please enter whole numbers only." sqref="E12">
      <formula1>-1000000</formula1>
    </dataValidation>
  </dataValidations>
  <printOptions horizontalCentered="1"/>
  <pageMargins left="0.25" right="0.25" top="0.75" bottom="0.75" header="0.3" footer="0.3"/>
  <pageSetup scale="97" fitToHeight="0" orientation="portrait" r:id="rId1"/>
  <headerFooter>
    <oddFooter xml:space="preserve">&amp;L2015-16 Student Equity Year-End Expenditures Report (1/10/17)
&amp;C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N141"/>
  <sheetViews>
    <sheetView showGridLines="0" showWhiteSpace="0" view="pageLayout" topLeftCell="A79" zoomScale="90" zoomScaleNormal="100" zoomScalePageLayoutView="90" workbookViewId="0">
      <selection activeCell="C45" sqref="C45"/>
    </sheetView>
  </sheetViews>
  <sheetFormatPr defaultColWidth="2.7109375" defaultRowHeight="12.75" x14ac:dyDescent="0.2"/>
  <cols>
    <col min="1" max="1" width="11.140625" style="41" customWidth="1"/>
    <col min="2" max="2" width="35" style="41" customWidth="1"/>
    <col min="3" max="3" width="7.42578125" style="41" customWidth="1"/>
    <col min="4" max="4" width="8.140625" style="41" customWidth="1"/>
    <col min="5" max="5" width="13.85546875" style="41" customWidth="1"/>
    <col min="6" max="6" width="14.28515625" style="41" customWidth="1"/>
    <col min="7" max="7" width="16.42578125" style="41" customWidth="1"/>
    <col min="8" max="12" width="14.28515625" style="41" customWidth="1"/>
    <col min="13" max="13" width="16.28515625" style="41" customWidth="1"/>
    <col min="14" max="14" width="14.28515625" style="41" customWidth="1"/>
    <col min="15" max="16384" width="2.7109375" style="41"/>
  </cols>
  <sheetData>
    <row r="1" spans="1:14" s="82" customFormat="1" ht="15.75" x14ac:dyDescent="0.25">
      <c r="A1" s="242" t="str">
        <f>'Part I Student Equity Funding'!A1</f>
        <v>2015-16</v>
      </c>
      <c r="B1" s="244"/>
      <c r="D1" s="81"/>
      <c r="E1" s="81"/>
      <c r="M1" s="83"/>
      <c r="N1" s="84"/>
    </row>
    <row r="2" spans="1:14" ht="15.75" x14ac:dyDescent="0.25">
      <c r="A2" s="251" t="str">
        <f>'Part I Student Equity Funding'!A2</f>
        <v xml:space="preserve"> </v>
      </c>
      <c r="B2" s="247"/>
      <c r="D2" s="85"/>
      <c r="E2" s="85"/>
      <c r="M2" s="83"/>
      <c r="N2" s="86"/>
    </row>
    <row r="3" spans="1:14" ht="15.75" x14ac:dyDescent="0.25">
      <c r="A3" s="250" t="str">
        <f>'Part I Student Equity Funding'!A3</f>
        <v xml:space="preserve"> </v>
      </c>
      <c r="B3" s="248"/>
      <c r="E3" s="87"/>
      <c r="F3" s="87"/>
      <c r="G3" s="87"/>
      <c r="N3" s="88"/>
    </row>
    <row r="4" spans="1:14" ht="15.75" x14ac:dyDescent="0.25">
      <c r="A4" s="310" t="str">
        <f>'Part I Student Equity Funding'!A4</f>
        <v xml:space="preserve">STUDENT EQUITY </v>
      </c>
      <c r="B4" s="249"/>
      <c r="D4" s="87"/>
      <c r="E4" s="87"/>
      <c r="F4" s="87"/>
      <c r="G4" s="87"/>
      <c r="H4" s="89"/>
      <c r="I4" s="89"/>
      <c r="J4" s="89"/>
      <c r="K4" s="89"/>
      <c r="L4" s="89"/>
      <c r="M4" s="89"/>
      <c r="N4" s="90"/>
    </row>
    <row r="5" spans="1:14" ht="7.5" customHeight="1" x14ac:dyDescent="0.2">
      <c r="A5" s="91"/>
      <c r="B5" s="87"/>
      <c r="D5" s="87"/>
      <c r="E5" s="87"/>
      <c r="F5" s="87"/>
      <c r="G5" s="87"/>
      <c r="H5" s="89"/>
      <c r="I5" s="89"/>
      <c r="J5" s="89"/>
      <c r="K5" s="89"/>
      <c r="L5" s="89"/>
      <c r="M5" s="89"/>
      <c r="N5" s="90"/>
    </row>
    <row r="6" spans="1:14" ht="15.75" x14ac:dyDescent="0.25">
      <c r="A6" s="120" t="s">
        <v>291</v>
      </c>
      <c r="B6" s="87"/>
      <c r="D6" s="87"/>
      <c r="E6" s="87"/>
      <c r="F6" s="87"/>
      <c r="G6" s="87"/>
      <c r="H6" s="89"/>
      <c r="I6" s="89"/>
      <c r="J6" s="89"/>
      <c r="K6" s="89"/>
      <c r="L6" s="89"/>
      <c r="M6" s="89"/>
      <c r="N6" s="90"/>
    </row>
    <row r="7" spans="1:14" ht="15.75" x14ac:dyDescent="0.25">
      <c r="A7" s="115" t="s">
        <v>292</v>
      </c>
      <c r="B7" s="87"/>
      <c r="D7" s="87"/>
      <c r="E7" s="87"/>
      <c r="F7" s="87"/>
      <c r="G7" s="87"/>
      <c r="H7" s="89"/>
      <c r="I7" s="89"/>
      <c r="J7" s="89"/>
      <c r="K7" s="89"/>
      <c r="L7" s="89"/>
      <c r="M7" s="89"/>
      <c r="N7" s="90"/>
    </row>
    <row r="8" spans="1:14" ht="15.75" customHeight="1" x14ac:dyDescent="0.25">
      <c r="A8" s="176" t="s">
        <v>340</v>
      </c>
      <c r="B8" s="87"/>
      <c r="D8" s="87"/>
      <c r="E8" s="87"/>
      <c r="F8" s="87"/>
      <c r="G8" s="87"/>
      <c r="H8" s="89"/>
      <c r="I8" s="89"/>
      <c r="J8" s="89"/>
      <c r="K8" s="89"/>
      <c r="L8" s="89"/>
      <c r="M8" s="89"/>
      <c r="N8" s="90"/>
    </row>
    <row r="9" spans="1:14" ht="15.75" customHeight="1" x14ac:dyDescent="0.25">
      <c r="A9" s="176" t="s">
        <v>339</v>
      </c>
      <c r="B9" s="87"/>
      <c r="D9" s="87"/>
      <c r="E9" s="87"/>
      <c r="F9" s="87"/>
      <c r="G9" s="87"/>
      <c r="H9" s="89"/>
      <c r="I9" s="89"/>
      <c r="J9" s="89"/>
      <c r="K9" s="89"/>
      <c r="L9" s="89"/>
      <c r="M9" s="89"/>
      <c r="N9" s="90"/>
    </row>
    <row r="10" spans="1:14" ht="15.75" customHeight="1" x14ac:dyDescent="0.25">
      <c r="A10" s="176" t="s">
        <v>369</v>
      </c>
      <c r="B10" s="87"/>
      <c r="D10" s="87"/>
      <c r="E10" s="87"/>
      <c r="F10" s="87"/>
      <c r="G10" s="87"/>
      <c r="H10" s="89"/>
      <c r="I10" s="89"/>
      <c r="J10" s="89"/>
      <c r="K10" s="89"/>
      <c r="L10" s="89"/>
      <c r="M10" s="89"/>
      <c r="N10" s="150"/>
    </row>
    <row r="11" spans="1:14" s="95" customFormat="1" ht="96" customHeight="1" x14ac:dyDescent="0.25">
      <c r="A11" s="278" t="s">
        <v>277</v>
      </c>
      <c r="B11" s="184" t="s">
        <v>1</v>
      </c>
      <c r="C11" s="279" t="s">
        <v>330</v>
      </c>
      <c r="D11" s="122" t="s">
        <v>293</v>
      </c>
      <c r="E11" s="122" t="s">
        <v>294</v>
      </c>
      <c r="F11" s="122" t="s">
        <v>295</v>
      </c>
      <c r="G11" s="122" t="s">
        <v>296</v>
      </c>
      <c r="H11" s="122" t="s">
        <v>327</v>
      </c>
      <c r="I11" s="122" t="s">
        <v>328</v>
      </c>
      <c r="J11" s="122" t="s">
        <v>297</v>
      </c>
      <c r="K11" s="122" t="s">
        <v>298</v>
      </c>
      <c r="L11" s="122" t="s">
        <v>299</v>
      </c>
      <c r="M11" s="278" t="s">
        <v>0</v>
      </c>
    </row>
    <row r="12" spans="1:14" s="42" customFormat="1" ht="31.5" customHeight="1" x14ac:dyDescent="0.25">
      <c r="A12" s="182">
        <v>1000</v>
      </c>
      <c r="B12" s="186" t="s">
        <v>9</v>
      </c>
      <c r="C12" s="314"/>
      <c r="D12" s="94"/>
      <c r="E12" s="94"/>
      <c r="F12" s="94"/>
      <c r="G12" s="94"/>
      <c r="H12" s="94"/>
      <c r="I12" s="94"/>
      <c r="J12" s="94"/>
      <c r="K12" s="94"/>
      <c r="L12" s="94"/>
      <c r="M12" s="94"/>
    </row>
    <row r="13" spans="1:14" s="42" customFormat="1" ht="15.75" customHeight="1" x14ac:dyDescent="0.25">
      <c r="A13" s="329"/>
      <c r="B13" s="98" t="s">
        <v>393</v>
      </c>
      <c r="C13" s="96">
        <v>1</v>
      </c>
      <c r="D13" s="302"/>
      <c r="E13" s="152">
        <v>0</v>
      </c>
      <c r="F13" s="152">
        <v>29473</v>
      </c>
      <c r="G13" s="152">
        <v>0</v>
      </c>
      <c r="H13" s="152">
        <v>0</v>
      </c>
      <c r="I13" s="152">
        <v>0</v>
      </c>
      <c r="J13" s="152">
        <v>0</v>
      </c>
      <c r="K13" s="152">
        <v>15413</v>
      </c>
      <c r="L13" s="152">
        <v>0</v>
      </c>
      <c r="M13" s="330">
        <f t="shared" ref="M13:M23" si="0">ROUND(SUM(E13:L13),0)</f>
        <v>44886</v>
      </c>
    </row>
    <row r="14" spans="1:14" s="42" customFormat="1" ht="15.75" customHeight="1" x14ac:dyDescent="0.25">
      <c r="A14" s="329"/>
      <c r="B14" s="185"/>
      <c r="C14" s="96"/>
      <c r="D14" s="302"/>
      <c r="E14" s="152">
        <v>0</v>
      </c>
      <c r="F14" s="152">
        <v>0</v>
      </c>
      <c r="G14" s="152">
        <v>0</v>
      </c>
      <c r="H14" s="152">
        <v>0</v>
      </c>
      <c r="I14" s="152">
        <v>0</v>
      </c>
      <c r="J14" s="152">
        <v>0</v>
      </c>
      <c r="K14" s="152">
        <v>0</v>
      </c>
      <c r="L14" s="152">
        <v>0</v>
      </c>
      <c r="M14" s="330">
        <f t="shared" si="0"/>
        <v>0</v>
      </c>
    </row>
    <row r="15" spans="1:14" s="42" customFormat="1" ht="15.75" customHeight="1" x14ac:dyDescent="0.25">
      <c r="A15" s="329"/>
      <c r="B15" s="98" t="s">
        <v>415</v>
      </c>
      <c r="C15" s="96"/>
      <c r="D15" s="302"/>
      <c r="E15" s="152">
        <v>0</v>
      </c>
      <c r="F15" s="152">
        <v>0</v>
      </c>
      <c r="G15" s="152">
        <v>0</v>
      </c>
      <c r="H15" s="152">
        <v>0</v>
      </c>
      <c r="I15" s="152">
        <v>0</v>
      </c>
      <c r="J15" s="152">
        <v>0</v>
      </c>
      <c r="K15" s="152">
        <v>0</v>
      </c>
      <c r="L15" s="152">
        <v>0</v>
      </c>
      <c r="M15" s="330">
        <f t="shared" si="0"/>
        <v>0</v>
      </c>
    </row>
    <row r="16" spans="1:14" s="42" customFormat="1" ht="15.75" customHeight="1" x14ac:dyDescent="0.25">
      <c r="A16" s="329"/>
      <c r="B16" s="185"/>
      <c r="C16" s="96"/>
      <c r="D16" s="302"/>
      <c r="E16" s="152">
        <v>0</v>
      </c>
      <c r="F16" s="152">
        <v>0</v>
      </c>
      <c r="G16" s="152">
        <v>0</v>
      </c>
      <c r="H16" s="152">
        <v>0</v>
      </c>
      <c r="I16" s="152">
        <v>0</v>
      </c>
      <c r="J16" s="152">
        <v>0</v>
      </c>
      <c r="K16" s="152">
        <v>0</v>
      </c>
      <c r="L16" s="152">
        <v>0</v>
      </c>
      <c r="M16" s="330">
        <f t="shared" si="0"/>
        <v>0</v>
      </c>
    </row>
    <row r="17" spans="1:13" s="42" customFormat="1" ht="15.75" customHeight="1" x14ac:dyDescent="0.25">
      <c r="A17" s="329"/>
      <c r="B17" s="98"/>
      <c r="C17" s="96"/>
      <c r="D17" s="302"/>
      <c r="E17" s="152">
        <v>0</v>
      </c>
      <c r="F17" s="152">
        <v>0</v>
      </c>
      <c r="G17" s="152">
        <v>0</v>
      </c>
      <c r="H17" s="152">
        <v>0</v>
      </c>
      <c r="I17" s="152">
        <v>0</v>
      </c>
      <c r="J17" s="152">
        <v>0</v>
      </c>
      <c r="K17" s="152">
        <v>0</v>
      </c>
      <c r="L17" s="152">
        <v>0</v>
      </c>
      <c r="M17" s="330">
        <f t="shared" si="0"/>
        <v>0</v>
      </c>
    </row>
    <row r="18" spans="1:13" s="42" customFormat="1" ht="15.75" customHeight="1" x14ac:dyDescent="0.25">
      <c r="A18" s="329"/>
      <c r="B18" s="185"/>
      <c r="C18" s="96"/>
      <c r="D18" s="302"/>
      <c r="E18" s="152">
        <v>0</v>
      </c>
      <c r="F18" s="152">
        <v>0</v>
      </c>
      <c r="G18" s="152">
        <v>0</v>
      </c>
      <c r="H18" s="152">
        <v>0</v>
      </c>
      <c r="I18" s="152">
        <v>0</v>
      </c>
      <c r="J18" s="152">
        <v>0</v>
      </c>
      <c r="K18" s="152">
        <v>0</v>
      </c>
      <c r="L18" s="152">
        <v>0</v>
      </c>
      <c r="M18" s="330">
        <f t="shared" si="0"/>
        <v>0</v>
      </c>
    </row>
    <row r="19" spans="1:13" s="42" customFormat="1" ht="15.75" customHeight="1" x14ac:dyDescent="0.25">
      <c r="A19" s="329"/>
      <c r="B19" s="185"/>
      <c r="C19" s="96"/>
      <c r="D19" s="302"/>
      <c r="E19" s="152">
        <v>0</v>
      </c>
      <c r="F19" s="152">
        <v>0</v>
      </c>
      <c r="G19" s="152">
        <v>0</v>
      </c>
      <c r="H19" s="152">
        <v>0</v>
      </c>
      <c r="I19" s="152">
        <v>0</v>
      </c>
      <c r="J19" s="152">
        <v>0</v>
      </c>
      <c r="K19" s="152">
        <v>0</v>
      </c>
      <c r="L19" s="152">
        <v>0</v>
      </c>
      <c r="M19" s="330">
        <f t="shared" si="0"/>
        <v>0</v>
      </c>
    </row>
    <row r="20" spans="1:13" s="42" customFormat="1" ht="15.75" customHeight="1" x14ac:dyDescent="0.25">
      <c r="A20" s="329"/>
      <c r="B20" s="185"/>
      <c r="C20" s="96"/>
      <c r="D20" s="302"/>
      <c r="E20" s="152">
        <v>0</v>
      </c>
      <c r="F20" s="152">
        <v>0</v>
      </c>
      <c r="G20" s="152">
        <v>0</v>
      </c>
      <c r="H20" s="152">
        <v>0</v>
      </c>
      <c r="I20" s="152">
        <v>0</v>
      </c>
      <c r="J20" s="152">
        <v>0</v>
      </c>
      <c r="K20" s="152">
        <v>0</v>
      </c>
      <c r="L20" s="152">
        <v>0</v>
      </c>
      <c r="M20" s="330">
        <f t="shared" si="0"/>
        <v>0</v>
      </c>
    </row>
    <row r="21" spans="1:13" s="42" customFormat="1" ht="15.75" customHeight="1" x14ac:dyDescent="0.25">
      <c r="A21" s="329"/>
      <c r="B21" s="185"/>
      <c r="C21" s="96"/>
      <c r="D21" s="302"/>
      <c r="E21" s="152">
        <v>0</v>
      </c>
      <c r="F21" s="152">
        <v>0</v>
      </c>
      <c r="G21" s="152">
        <v>0</v>
      </c>
      <c r="H21" s="152">
        <v>0</v>
      </c>
      <c r="I21" s="152">
        <v>0</v>
      </c>
      <c r="J21" s="152">
        <v>0</v>
      </c>
      <c r="K21" s="152">
        <v>0</v>
      </c>
      <c r="L21" s="152">
        <v>0</v>
      </c>
      <c r="M21" s="330">
        <f t="shared" si="0"/>
        <v>0</v>
      </c>
    </row>
    <row r="22" spans="1:13" s="42" customFormat="1" ht="15.75" customHeight="1" x14ac:dyDescent="0.25">
      <c r="A22" s="329"/>
      <c r="B22" s="98"/>
      <c r="C22" s="96"/>
      <c r="D22" s="302"/>
      <c r="E22" s="152">
        <v>0</v>
      </c>
      <c r="F22" s="152">
        <v>0</v>
      </c>
      <c r="G22" s="152">
        <v>0</v>
      </c>
      <c r="H22" s="152">
        <v>0</v>
      </c>
      <c r="I22" s="152">
        <v>0</v>
      </c>
      <c r="J22" s="152">
        <v>0</v>
      </c>
      <c r="K22" s="152">
        <v>0</v>
      </c>
      <c r="L22" s="152">
        <v>0</v>
      </c>
      <c r="M22" s="330">
        <f t="shared" si="0"/>
        <v>0</v>
      </c>
    </row>
    <row r="23" spans="1:13" s="42" customFormat="1" ht="15.75" customHeight="1" x14ac:dyDescent="0.25">
      <c r="A23" s="329"/>
      <c r="B23" s="98"/>
      <c r="C23" s="96"/>
      <c r="D23" s="302"/>
      <c r="E23" s="152">
        <v>0</v>
      </c>
      <c r="F23" s="152">
        <v>0</v>
      </c>
      <c r="G23" s="152">
        <v>0</v>
      </c>
      <c r="H23" s="152">
        <v>0</v>
      </c>
      <c r="I23" s="152">
        <v>0</v>
      </c>
      <c r="J23" s="152">
        <v>0</v>
      </c>
      <c r="K23" s="152">
        <v>0</v>
      </c>
      <c r="L23" s="152">
        <v>0</v>
      </c>
      <c r="M23" s="330">
        <f t="shared" si="0"/>
        <v>0</v>
      </c>
    </row>
    <row r="24" spans="1:13" s="42" customFormat="1" ht="21.75" customHeight="1" x14ac:dyDescent="0.25">
      <c r="A24" s="283"/>
      <c r="B24" s="100"/>
      <c r="D24" s="295" t="s">
        <v>300</v>
      </c>
      <c r="E24" s="151">
        <f t="shared" ref="E24:M24" si="1">ROUND(SUM(E13:E23),0)</f>
        <v>0</v>
      </c>
      <c r="F24" s="151">
        <f t="shared" si="1"/>
        <v>29473</v>
      </c>
      <c r="G24" s="151">
        <f t="shared" si="1"/>
        <v>0</v>
      </c>
      <c r="H24" s="151">
        <f t="shared" si="1"/>
        <v>0</v>
      </c>
      <c r="I24" s="151">
        <f t="shared" si="1"/>
        <v>0</v>
      </c>
      <c r="J24" s="151">
        <f t="shared" si="1"/>
        <v>0</v>
      </c>
      <c r="K24" s="151">
        <f t="shared" si="1"/>
        <v>15413</v>
      </c>
      <c r="L24" s="151">
        <f t="shared" si="1"/>
        <v>0</v>
      </c>
      <c r="M24" s="330">
        <f t="shared" si="1"/>
        <v>44886</v>
      </c>
    </row>
    <row r="25" spans="1:13" s="95" customFormat="1" ht="96" customHeight="1" x14ac:dyDescent="0.25">
      <c r="A25" s="278" t="s">
        <v>277</v>
      </c>
      <c r="B25" s="184" t="s">
        <v>1</v>
      </c>
      <c r="C25" s="279" t="s">
        <v>330</v>
      </c>
      <c r="D25" s="122" t="s">
        <v>293</v>
      </c>
      <c r="E25" s="122" t="s">
        <v>294</v>
      </c>
      <c r="F25" s="122" t="s">
        <v>295</v>
      </c>
      <c r="G25" s="122" t="s">
        <v>296</v>
      </c>
      <c r="H25" s="122" t="s">
        <v>327</v>
      </c>
      <c r="I25" s="122" t="s">
        <v>328</v>
      </c>
      <c r="J25" s="122" t="s">
        <v>297</v>
      </c>
      <c r="K25" s="122" t="s">
        <v>298</v>
      </c>
      <c r="L25" s="122" t="s">
        <v>299</v>
      </c>
      <c r="M25" s="278" t="s">
        <v>0</v>
      </c>
    </row>
    <row r="26" spans="1:13" s="42" customFormat="1" ht="32.25" customHeight="1" x14ac:dyDescent="0.25">
      <c r="A26" s="182">
        <v>2000</v>
      </c>
      <c r="B26" s="93" t="s">
        <v>10</v>
      </c>
      <c r="C26" s="314"/>
      <c r="D26" s="156"/>
      <c r="E26" s="156"/>
      <c r="F26" s="156"/>
      <c r="G26" s="156"/>
      <c r="H26" s="156"/>
      <c r="I26" s="156"/>
      <c r="J26" s="156"/>
      <c r="K26" s="156"/>
      <c r="L26" s="156"/>
      <c r="M26" s="156"/>
    </row>
    <row r="27" spans="1:13" s="42" customFormat="1" ht="15.75" customHeight="1" x14ac:dyDescent="0.25">
      <c r="A27" s="329"/>
      <c r="B27" s="98" t="s">
        <v>394</v>
      </c>
      <c r="C27" s="97"/>
      <c r="D27" s="302"/>
      <c r="E27" s="152"/>
      <c r="F27" s="152">
        <v>14544</v>
      </c>
      <c r="G27" s="152">
        <v>0</v>
      </c>
      <c r="H27" s="152">
        <v>0</v>
      </c>
      <c r="I27" s="152">
        <v>0</v>
      </c>
      <c r="J27" s="152"/>
      <c r="L27" s="152"/>
      <c r="M27" s="330">
        <f t="shared" ref="M27:M37" si="2">ROUND(SUM(E27:L27),0)</f>
        <v>14544</v>
      </c>
    </row>
    <row r="28" spans="1:13" s="42" customFormat="1" ht="15.75" customHeight="1" x14ac:dyDescent="0.25">
      <c r="A28" s="329"/>
      <c r="B28" s="98" t="s">
        <v>395</v>
      </c>
      <c r="C28" s="97"/>
      <c r="D28" s="302"/>
      <c r="E28" s="152">
        <v>0</v>
      </c>
      <c r="F28" s="152">
        <v>43691</v>
      </c>
      <c r="G28" s="152">
        <v>0</v>
      </c>
      <c r="H28" s="152">
        <v>0</v>
      </c>
      <c r="I28" s="152">
        <v>0</v>
      </c>
      <c r="J28" s="152">
        <v>0</v>
      </c>
      <c r="K28" s="152">
        <v>0</v>
      </c>
      <c r="L28" s="152">
        <v>0</v>
      </c>
      <c r="M28" s="330">
        <f t="shared" si="2"/>
        <v>43691</v>
      </c>
    </row>
    <row r="29" spans="1:13" s="42" customFormat="1" ht="15.75" customHeight="1" x14ac:dyDescent="0.25">
      <c r="A29" s="329"/>
      <c r="B29" s="98" t="s">
        <v>397</v>
      </c>
      <c r="C29" s="97"/>
      <c r="D29" s="302"/>
      <c r="E29" s="152">
        <v>0</v>
      </c>
      <c r="F29" s="152">
        <v>0</v>
      </c>
      <c r="G29" s="152">
        <v>0</v>
      </c>
      <c r="H29" s="152">
        <v>0</v>
      </c>
      <c r="I29" s="152">
        <v>0</v>
      </c>
      <c r="J29" s="152">
        <v>0</v>
      </c>
      <c r="K29" s="152">
        <v>6555</v>
      </c>
      <c r="L29" s="152">
        <v>0</v>
      </c>
      <c r="M29" s="330">
        <f t="shared" si="2"/>
        <v>6555</v>
      </c>
    </row>
    <row r="30" spans="1:13" s="42" customFormat="1" ht="15.75" customHeight="1" x14ac:dyDescent="0.25">
      <c r="A30" s="329"/>
      <c r="B30" s="185" t="s">
        <v>396</v>
      </c>
      <c r="C30" s="97"/>
      <c r="D30" s="302"/>
      <c r="E30" s="152">
        <v>0</v>
      </c>
      <c r="F30" s="152">
        <v>0</v>
      </c>
      <c r="G30" s="152">
        <v>0</v>
      </c>
      <c r="H30" s="152">
        <v>0</v>
      </c>
      <c r="I30" s="152">
        <v>0</v>
      </c>
      <c r="J30" s="152">
        <v>6000</v>
      </c>
      <c r="K30" s="152">
        <v>0</v>
      </c>
      <c r="L30" s="152">
        <v>0</v>
      </c>
      <c r="M30" s="330">
        <f t="shared" si="2"/>
        <v>6000</v>
      </c>
    </row>
    <row r="31" spans="1:13" s="42" customFormat="1" ht="15.75" customHeight="1" x14ac:dyDescent="0.25">
      <c r="A31" s="329"/>
      <c r="B31" s="185" t="s">
        <v>294</v>
      </c>
      <c r="C31" s="97"/>
      <c r="D31" s="302"/>
      <c r="E31" s="152">
        <v>31462</v>
      </c>
      <c r="F31" s="152">
        <v>0</v>
      </c>
      <c r="G31" s="152">
        <v>0</v>
      </c>
      <c r="H31" s="152">
        <v>0</v>
      </c>
      <c r="I31" s="152">
        <v>0</v>
      </c>
      <c r="J31" s="152">
        <v>0</v>
      </c>
      <c r="K31" s="152">
        <v>0</v>
      </c>
      <c r="L31" s="152">
        <v>0</v>
      </c>
      <c r="M31" s="330">
        <f t="shared" si="2"/>
        <v>31462</v>
      </c>
    </row>
    <row r="32" spans="1:13" s="42" customFormat="1" ht="15.75" customHeight="1" x14ac:dyDescent="0.25">
      <c r="A32" s="329"/>
      <c r="B32" s="185" t="s">
        <v>413</v>
      </c>
      <c r="C32" s="97"/>
      <c r="D32" s="302"/>
      <c r="E32" s="152">
        <v>0</v>
      </c>
      <c r="F32" s="152">
        <v>0</v>
      </c>
      <c r="G32" s="152">
        <v>0</v>
      </c>
      <c r="H32" s="152">
        <v>0</v>
      </c>
      <c r="I32" s="152">
        <v>0</v>
      </c>
      <c r="J32" s="152">
        <v>0</v>
      </c>
      <c r="K32" s="152">
        <v>33356</v>
      </c>
      <c r="L32" s="152">
        <v>0</v>
      </c>
      <c r="M32" s="330">
        <f t="shared" si="2"/>
        <v>33356</v>
      </c>
    </row>
    <row r="33" spans="1:13" s="42" customFormat="1" ht="15.75" customHeight="1" x14ac:dyDescent="0.25">
      <c r="A33" s="329"/>
      <c r="B33" s="98"/>
      <c r="C33" s="97"/>
      <c r="D33" s="302"/>
      <c r="E33" s="152">
        <v>0</v>
      </c>
      <c r="F33" s="152">
        <v>0</v>
      </c>
      <c r="G33" s="152">
        <v>0</v>
      </c>
      <c r="H33" s="152">
        <v>0</v>
      </c>
      <c r="I33" s="152">
        <v>0</v>
      </c>
      <c r="J33" s="152">
        <v>0</v>
      </c>
      <c r="K33" s="152">
        <v>0</v>
      </c>
      <c r="L33" s="152">
        <v>0</v>
      </c>
      <c r="M33" s="330">
        <f t="shared" si="2"/>
        <v>0</v>
      </c>
    </row>
    <row r="34" spans="1:13" s="42" customFormat="1" ht="15.75" customHeight="1" x14ac:dyDescent="0.25">
      <c r="A34" s="329"/>
      <c r="B34" s="98" t="s">
        <v>415</v>
      </c>
      <c r="C34" s="97"/>
      <c r="D34" s="302"/>
      <c r="E34" s="152">
        <v>0</v>
      </c>
      <c r="F34" s="152">
        <v>0</v>
      </c>
      <c r="G34" s="152">
        <v>0</v>
      </c>
      <c r="H34" s="152">
        <v>0</v>
      </c>
      <c r="I34" s="152">
        <v>0</v>
      </c>
      <c r="J34" s="152">
        <v>0</v>
      </c>
      <c r="K34" s="152">
        <v>0</v>
      </c>
      <c r="L34" s="152">
        <v>0</v>
      </c>
      <c r="M34" s="330">
        <f t="shared" si="2"/>
        <v>0</v>
      </c>
    </row>
    <row r="35" spans="1:13" s="42" customFormat="1" ht="15.75" customHeight="1" x14ac:dyDescent="0.25">
      <c r="A35" s="329"/>
      <c r="B35" s="98"/>
      <c r="C35" s="97"/>
      <c r="D35" s="302"/>
      <c r="E35" s="152">
        <v>0</v>
      </c>
      <c r="F35" s="152">
        <v>0</v>
      </c>
      <c r="G35" s="152">
        <v>0</v>
      </c>
      <c r="H35" s="152">
        <v>0</v>
      </c>
      <c r="I35" s="152">
        <v>0</v>
      </c>
      <c r="J35" s="152">
        <v>0</v>
      </c>
      <c r="K35" s="152">
        <v>0</v>
      </c>
      <c r="L35" s="152">
        <v>0</v>
      </c>
      <c r="M35" s="330">
        <f t="shared" si="2"/>
        <v>0</v>
      </c>
    </row>
    <row r="36" spans="1:13" s="42" customFormat="1" ht="15.75" customHeight="1" x14ac:dyDescent="0.25">
      <c r="A36" s="329"/>
      <c r="B36" s="98"/>
      <c r="C36" s="97"/>
      <c r="D36" s="302"/>
      <c r="E36" s="152">
        <v>0</v>
      </c>
      <c r="F36" s="152">
        <v>0</v>
      </c>
      <c r="G36" s="152">
        <v>0</v>
      </c>
      <c r="H36" s="152">
        <v>0</v>
      </c>
      <c r="I36" s="152">
        <v>0</v>
      </c>
      <c r="J36" s="152">
        <v>0</v>
      </c>
      <c r="K36" s="152">
        <v>0</v>
      </c>
      <c r="L36" s="152">
        <v>0</v>
      </c>
      <c r="M36" s="330">
        <f t="shared" si="2"/>
        <v>0</v>
      </c>
    </row>
    <row r="37" spans="1:13" s="42" customFormat="1" ht="15.75" customHeight="1" x14ac:dyDescent="0.25">
      <c r="A37" s="329"/>
      <c r="B37" s="98"/>
      <c r="C37" s="99"/>
      <c r="D37" s="302"/>
      <c r="E37" s="152">
        <v>0</v>
      </c>
      <c r="F37" s="152">
        <v>0</v>
      </c>
      <c r="G37" s="152">
        <v>0</v>
      </c>
      <c r="H37" s="152">
        <v>0</v>
      </c>
      <c r="I37" s="152">
        <v>0</v>
      </c>
      <c r="J37" s="152">
        <v>0</v>
      </c>
      <c r="K37" s="152">
        <v>0</v>
      </c>
      <c r="L37" s="152">
        <v>0</v>
      </c>
      <c r="M37" s="330">
        <f t="shared" si="2"/>
        <v>0</v>
      </c>
    </row>
    <row r="38" spans="1:13" s="105" customFormat="1" ht="21.75" customHeight="1" x14ac:dyDescent="0.25">
      <c r="A38" s="283"/>
      <c r="B38" s="100"/>
      <c r="C38" s="303"/>
      <c r="D38" s="295" t="s">
        <v>300</v>
      </c>
      <c r="E38" s="151">
        <f t="shared" ref="E38:L38" si="3">ROUND(SUM(E27:E37),0)</f>
        <v>31462</v>
      </c>
      <c r="F38" s="151">
        <f t="shared" si="3"/>
        <v>58235</v>
      </c>
      <c r="G38" s="151">
        <f t="shared" si="3"/>
        <v>0</v>
      </c>
      <c r="H38" s="151">
        <f t="shared" si="3"/>
        <v>0</v>
      </c>
      <c r="I38" s="151">
        <f t="shared" si="3"/>
        <v>0</v>
      </c>
      <c r="J38" s="151">
        <f t="shared" si="3"/>
        <v>6000</v>
      </c>
      <c r="K38" s="151">
        <f>ROUND(SUM(K28:K37),0)</f>
        <v>39911</v>
      </c>
      <c r="L38" s="331">
        <f t="shared" si="3"/>
        <v>0</v>
      </c>
      <c r="M38" s="330">
        <f>ROUND(SUM(M27:M37),0)</f>
        <v>135608</v>
      </c>
    </row>
    <row r="39" spans="1:13" s="95" customFormat="1" ht="96" customHeight="1" x14ac:dyDescent="0.25">
      <c r="A39" s="278" t="s">
        <v>277</v>
      </c>
      <c r="B39" s="184" t="s">
        <v>1</v>
      </c>
      <c r="C39" s="314"/>
      <c r="D39" s="122" t="s">
        <v>293</v>
      </c>
      <c r="E39" s="122" t="s">
        <v>294</v>
      </c>
      <c r="F39" s="122" t="s">
        <v>295</v>
      </c>
      <c r="G39" s="122" t="s">
        <v>296</v>
      </c>
      <c r="H39" s="122" t="s">
        <v>327</v>
      </c>
      <c r="I39" s="122" t="s">
        <v>328</v>
      </c>
      <c r="J39" s="122" t="s">
        <v>297</v>
      </c>
      <c r="K39" s="122" t="s">
        <v>298</v>
      </c>
      <c r="L39" s="122" t="s">
        <v>299</v>
      </c>
      <c r="M39" s="278" t="s">
        <v>0</v>
      </c>
    </row>
    <row r="40" spans="1:13" s="42" customFormat="1" ht="15.75" customHeight="1" x14ac:dyDescent="0.25">
      <c r="A40" s="182">
        <v>3000</v>
      </c>
      <c r="B40" s="186" t="s">
        <v>2</v>
      </c>
      <c r="C40" s="123"/>
      <c r="D40" s="106"/>
      <c r="E40" s="106"/>
      <c r="F40" s="106"/>
      <c r="G40" s="106"/>
      <c r="H40" s="106"/>
      <c r="I40" s="106"/>
      <c r="J40" s="106"/>
      <c r="K40" s="106"/>
      <c r="L40" s="106"/>
      <c r="M40" s="106"/>
    </row>
    <row r="41" spans="1:13" s="42" customFormat="1" ht="15.75" customHeight="1" x14ac:dyDescent="0.25">
      <c r="A41" s="329"/>
      <c r="B41" s="107" t="s">
        <v>406</v>
      </c>
      <c r="C41" s="108"/>
      <c r="D41" s="302"/>
      <c r="E41" s="152">
        <v>48072</v>
      </c>
      <c r="F41" s="152">
        <v>0</v>
      </c>
      <c r="G41" s="152">
        <v>0</v>
      </c>
      <c r="H41" s="152">
        <v>0</v>
      </c>
      <c r="I41" s="152">
        <v>0</v>
      </c>
      <c r="J41" s="152">
        <v>0</v>
      </c>
      <c r="K41" s="152">
        <v>0</v>
      </c>
      <c r="L41" s="152">
        <v>0</v>
      </c>
      <c r="M41" s="330">
        <f t="shared" ref="M41:M55" si="4">ROUND(SUM(E41:L41),0)</f>
        <v>48072</v>
      </c>
    </row>
    <row r="42" spans="1:13" s="42" customFormat="1" ht="15.75" customHeight="1" x14ac:dyDescent="0.25">
      <c r="A42" s="329"/>
      <c r="B42" s="107"/>
      <c r="C42" s="108"/>
      <c r="D42" s="302"/>
      <c r="E42" s="152">
        <v>0</v>
      </c>
      <c r="F42" s="152">
        <v>0</v>
      </c>
      <c r="G42" s="152">
        <v>0</v>
      </c>
      <c r="H42" s="152">
        <v>0</v>
      </c>
      <c r="I42" s="152">
        <v>0</v>
      </c>
      <c r="J42" s="152">
        <v>0</v>
      </c>
      <c r="K42" s="152">
        <v>0</v>
      </c>
      <c r="L42" s="152">
        <v>0</v>
      </c>
      <c r="M42" s="330">
        <f t="shared" si="4"/>
        <v>0</v>
      </c>
    </row>
    <row r="43" spans="1:13" s="42" customFormat="1" ht="15.75" customHeight="1" x14ac:dyDescent="0.25">
      <c r="A43" s="329"/>
      <c r="B43" s="107" t="s">
        <v>415</v>
      </c>
      <c r="C43" s="108"/>
      <c r="D43" s="302"/>
      <c r="E43" s="152">
        <v>0</v>
      </c>
      <c r="F43" s="152">
        <v>0</v>
      </c>
      <c r="G43" s="152">
        <v>0</v>
      </c>
      <c r="H43" s="152">
        <v>0</v>
      </c>
      <c r="I43" s="152">
        <v>0</v>
      </c>
      <c r="J43" s="152">
        <v>0</v>
      </c>
      <c r="K43" s="152">
        <v>0</v>
      </c>
      <c r="L43" s="152">
        <v>0</v>
      </c>
      <c r="M43" s="330">
        <f t="shared" si="4"/>
        <v>0</v>
      </c>
    </row>
    <row r="44" spans="1:13" s="42" customFormat="1" ht="15.75" customHeight="1" x14ac:dyDescent="0.25">
      <c r="A44" s="329"/>
      <c r="B44" s="187"/>
      <c r="C44" s="188"/>
      <c r="D44" s="302"/>
      <c r="E44" s="152">
        <v>0</v>
      </c>
      <c r="F44" s="152">
        <v>0</v>
      </c>
      <c r="G44" s="152">
        <v>0</v>
      </c>
      <c r="H44" s="152">
        <v>0</v>
      </c>
      <c r="I44" s="152">
        <v>0</v>
      </c>
      <c r="J44" s="152">
        <v>0</v>
      </c>
      <c r="K44" s="152">
        <v>0</v>
      </c>
      <c r="L44" s="152">
        <v>0</v>
      </c>
      <c r="M44" s="330">
        <f t="shared" si="4"/>
        <v>0</v>
      </c>
    </row>
    <row r="45" spans="1:13" s="42" customFormat="1" ht="15.75" customHeight="1" x14ac:dyDescent="0.25">
      <c r="A45" s="329"/>
      <c r="B45" s="187"/>
      <c r="C45" s="188"/>
      <c r="D45" s="302"/>
      <c r="E45" s="152">
        <v>0</v>
      </c>
      <c r="F45" s="152">
        <v>0</v>
      </c>
      <c r="G45" s="152">
        <v>0</v>
      </c>
      <c r="H45" s="152">
        <v>0</v>
      </c>
      <c r="I45" s="152">
        <v>0</v>
      </c>
      <c r="J45" s="152">
        <v>0</v>
      </c>
      <c r="K45" s="152">
        <v>0</v>
      </c>
      <c r="L45" s="152">
        <v>0</v>
      </c>
      <c r="M45" s="330">
        <f t="shared" si="4"/>
        <v>0</v>
      </c>
    </row>
    <row r="46" spans="1:13" s="42" customFormat="1" ht="15.75" customHeight="1" x14ac:dyDescent="0.25">
      <c r="A46" s="329"/>
      <c r="B46" s="187"/>
      <c r="C46" s="188"/>
      <c r="D46" s="302"/>
      <c r="E46" s="152">
        <v>0</v>
      </c>
      <c r="F46" s="152">
        <v>0</v>
      </c>
      <c r="G46" s="152">
        <v>0</v>
      </c>
      <c r="H46" s="152">
        <v>0</v>
      </c>
      <c r="I46" s="152">
        <v>0</v>
      </c>
      <c r="J46" s="152">
        <v>0</v>
      </c>
      <c r="K46" s="152">
        <v>0</v>
      </c>
      <c r="L46" s="152">
        <v>0</v>
      </c>
      <c r="M46" s="330">
        <f t="shared" si="4"/>
        <v>0</v>
      </c>
    </row>
    <row r="47" spans="1:13" s="42" customFormat="1" ht="15.75" customHeight="1" x14ac:dyDescent="0.25">
      <c r="A47" s="329"/>
      <c r="B47" s="187"/>
      <c r="C47" s="188"/>
      <c r="D47" s="302"/>
      <c r="E47" s="152">
        <v>0</v>
      </c>
      <c r="F47" s="152">
        <v>0</v>
      </c>
      <c r="G47" s="152">
        <v>0</v>
      </c>
      <c r="H47" s="152">
        <v>0</v>
      </c>
      <c r="I47" s="152">
        <v>0</v>
      </c>
      <c r="J47" s="152">
        <v>0</v>
      </c>
      <c r="K47" s="152">
        <v>0</v>
      </c>
      <c r="L47" s="152">
        <v>0</v>
      </c>
      <c r="M47" s="330">
        <f t="shared" si="4"/>
        <v>0</v>
      </c>
    </row>
    <row r="48" spans="1:13" s="42" customFormat="1" ht="15.75" customHeight="1" x14ac:dyDescent="0.25">
      <c r="A48" s="329"/>
      <c r="B48" s="187"/>
      <c r="C48" s="188"/>
      <c r="D48" s="302"/>
      <c r="E48" s="152">
        <v>0</v>
      </c>
      <c r="F48" s="152">
        <v>0</v>
      </c>
      <c r="G48" s="152">
        <v>0</v>
      </c>
      <c r="H48" s="152">
        <v>0</v>
      </c>
      <c r="I48" s="152">
        <v>0</v>
      </c>
      <c r="J48" s="152">
        <v>0</v>
      </c>
      <c r="K48" s="152">
        <v>0</v>
      </c>
      <c r="L48" s="152">
        <v>0</v>
      </c>
      <c r="M48" s="330">
        <f t="shared" si="4"/>
        <v>0</v>
      </c>
    </row>
    <row r="49" spans="1:13" s="42" customFormat="1" ht="15.75" customHeight="1" x14ac:dyDescent="0.25">
      <c r="A49" s="329"/>
      <c r="B49" s="187"/>
      <c r="C49" s="188"/>
      <c r="D49" s="302"/>
      <c r="E49" s="152">
        <v>0</v>
      </c>
      <c r="F49" s="152">
        <v>0</v>
      </c>
      <c r="G49" s="152">
        <v>0</v>
      </c>
      <c r="H49" s="152">
        <v>0</v>
      </c>
      <c r="I49" s="152">
        <v>0</v>
      </c>
      <c r="J49" s="152">
        <v>0</v>
      </c>
      <c r="K49" s="152">
        <v>0</v>
      </c>
      <c r="L49" s="152">
        <v>0</v>
      </c>
      <c r="M49" s="330">
        <f t="shared" si="4"/>
        <v>0</v>
      </c>
    </row>
    <row r="50" spans="1:13" s="42" customFormat="1" ht="15.75" customHeight="1" x14ac:dyDescent="0.25">
      <c r="A50" s="329"/>
      <c r="B50" s="187"/>
      <c r="C50" s="188"/>
      <c r="D50" s="302"/>
      <c r="E50" s="152">
        <v>0</v>
      </c>
      <c r="F50" s="152">
        <v>0</v>
      </c>
      <c r="G50" s="152">
        <v>0</v>
      </c>
      <c r="H50" s="152">
        <v>0</v>
      </c>
      <c r="I50" s="152">
        <v>0</v>
      </c>
      <c r="J50" s="152">
        <v>0</v>
      </c>
      <c r="K50" s="152">
        <v>0</v>
      </c>
      <c r="L50" s="152">
        <v>0</v>
      </c>
      <c r="M50" s="330">
        <f t="shared" si="4"/>
        <v>0</v>
      </c>
    </row>
    <row r="51" spans="1:13" s="42" customFormat="1" ht="15.75" customHeight="1" x14ac:dyDescent="0.25">
      <c r="A51" s="329"/>
      <c r="B51" s="187"/>
      <c r="C51" s="188"/>
      <c r="D51" s="302"/>
      <c r="E51" s="152">
        <v>0</v>
      </c>
      <c r="F51" s="152">
        <v>0</v>
      </c>
      <c r="G51" s="152">
        <v>0</v>
      </c>
      <c r="H51" s="152">
        <v>0</v>
      </c>
      <c r="I51" s="152">
        <v>0</v>
      </c>
      <c r="J51" s="152">
        <v>0</v>
      </c>
      <c r="K51" s="152">
        <v>0</v>
      </c>
      <c r="L51" s="152">
        <v>0</v>
      </c>
      <c r="M51" s="330">
        <f t="shared" si="4"/>
        <v>0</v>
      </c>
    </row>
    <row r="52" spans="1:13" s="42" customFormat="1" ht="15.75" customHeight="1" x14ac:dyDescent="0.25">
      <c r="A52" s="329"/>
      <c r="B52" s="187"/>
      <c r="C52" s="188"/>
      <c r="D52" s="302"/>
      <c r="E52" s="152">
        <v>0</v>
      </c>
      <c r="F52" s="152">
        <v>0</v>
      </c>
      <c r="G52" s="152">
        <v>0</v>
      </c>
      <c r="H52" s="152">
        <v>0</v>
      </c>
      <c r="I52" s="152">
        <v>0</v>
      </c>
      <c r="J52" s="152">
        <v>0</v>
      </c>
      <c r="K52" s="152">
        <v>0</v>
      </c>
      <c r="L52" s="152">
        <v>0</v>
      </c>
      <c r="M52" s="330">
        <f t="shared" si="4"/>
        <v>0</v>
      </c>
    </row>
    <row r="53" spans="1:13" s="42" customFormat="1" ht="15.75" customHeight="1" x14ac:dyDescent="0.25">
      <c r="A53" s="329"/>
      <c r="B53" s="107"/>
      <c r="C53" s="108"/>
      <c r="D53" s="302"/>
      <c r="E53" s="152">
        <v>0</v>
      </c>
      <c r="F53" s="152">
        <v>0</v>
      </c>
      <c r="G53" s="152">
        <v>0</v>
      </c>
      <c r="H53" s="152">
        <v>0</v>
      </c>
      <c r="I53" s="152">
        <v>0</v>
      </c>
      <c r="J53" s="152">
        <v>0</v>
      </c>
      <c r="K53" s="152">
        <v>0</v>
      </c>
      <c r="L53" s="152">
        <v>0</v>
      </c>
      <c r="M53" s="330">
        <f t="shared" si="4"/>
        <v>0</v>
      </c>
    </row>
    <row r="54" spans="1:13" s="42" customFormat="1" ht="15.75" customHeight="1" x14ac:dyDescent="0.25">
      <c r="A54" s="329"/>
      <c r="B54" s="107"/>
      <c r="C54" s="108"/>
      <c r="D54" s="302"/>
      <c r="E54" s="152">
        <v>0</v>
      </c>
      <c r="F54" s="152">
        <v>0</v>
      </c>
      <c r="G54" s="152">
        <v>0</v>
      </c>
      <c r="H54" s="152">
        <v>0</v>
      </c>
      <c r="I54" s="152">
        <v>0</v>
      </c>
      <c r="J54" s="152">
        <v>0</v>
      </c>
      <c r="K54" s="152">
        <v>0</v>
      </c>
      <c r="L54" s="152">
        <v>0</v>
      </c>
      <c r="M54" s="330">
        <f t="shared" si="4"/>
        <v>0</v>
      </c>
    </row>
    <row r="55" spans="1:13" s="42" customFormat="1" ht="15.75" customHeight="1" x14ac:dyDescent="0.25">
      <c r="A55" s="329"/>
      <c r="B55" s="107"/>
      <c r="C55" s="108"/>
      <c r="D55" s="302"/>
      <c r="E55" s="152">
        <v>0</v>
      </c>
      <c r="F55" s="152">
        <v>0</v>
      </c>
      <c r="G55" s="152">
        <v>0</v>
      </c>
      <c r="H55" s="152">
        <v>0</v>
      </c>
      <c r="I55" s="152">
        <v>0</v>
      </c>
      <c r="J55" s="152">
        <v>0</v>
      </c>
      <c r="K55" s="152">
        <v>0</v>
      </c>
      <c r="L55" s="152">
        <v>0</v>
      </c>
      <c r="M55" s="330">
        <f t="shared" si="4"/>
        <v>0</v>
      </c>
    </row>
    <row r="56" spans="1:13" s="42" customFormat="1" ht="21.75" customHeight="1" x14ac:dyDescent="0.25">
      <c r="A56" s="283"/>
      <c r="B56" s="100"/>
      <c r="C56" s="304"/>
      <c r="D56" s="295" t="s">
        <v>300</v>
      </c>
      <c r="E56" s="332">
        <f t="shared" ref="E56:M56" si="5">ROUND(SUM(E41:E55),0)</f>
        <v>48072</v>
      </c>
      <c r="F56" s="332">
        <f t="shared" si="5"/>
        <v>0</v>
      </c>
      <c r="G56" s="332">
        <f t="shared" si="5"/>
        <v>0</v>
      </c>
      <c r="H56" s="332">
        <f t="shared" si="5"/>
        <v>0</v>
      </c>
      <c r="I56" s="332">
        <f t="shared" si="5"/>
        <v>0</v>
      </c>
      <c r="J56" s="332">
        <f t="shared" si="5"/>
        <v>0</v>
      </c>
      <c r="K56" s="332">
        <f t="shared" si="5"/>
        <v>0</v>
      </c>
      <c r="L56" s="332">
        <f t="shared" si="5"/>
        <v>0</v>
      </c>
      <c r="M56" s="330">
        <f t="shared" si="5"/>
        <v>48072</v>
      </c>
    </row>
    <row r="57" spans="1:13" s="95" customFormat="1" ht="96" customHeight="1" x14ac:dyDescent="0.25">
      <c r="A57" s="278" t="s">
        <v>277</v>
      </c>
      <c r="B57" s="184" t="s">
        <v>1</v>
      </c>
      <c r="C57" s="314"/>
      <c r="D57" s="122" t="s">
        <v>293</v>
      </c>
      <c r="E57" s="122" t="s">
        <v>294</v>
      </c>
      <c r="F57" s="122" t="s">
        <v>295</v>
      </c>
      <c r="G57" s="122" t="s">
        <v>296</v>
      </c>
      <c r="H57" s="122" t="s">
        <v>327</v>
      </c>
      <c r="I57" s="122" t="s">
        <v>328</v>
      </c>
      <c r="J57" s="122" t="s">
        <v>297</v>
      </c>
      <c r="K57" s="122" t="s">
        <v>298</v>
      </c>
      <c r="L57" s="122" t="s">
        <v>299</v>
      </c>
      <c r="M57" s="278" t="s">
        <v>0</v>
      </c>
    </row>
    <row r="58" spans="1:13" s="42" customFormat="1" ht="15.75" customHeight="1" x14ac:dyDescent="0.25">
      <c r="A58" s="182">
        <v>4000</v>
      </c>
      <c r="B58" s="186" t="s">
        <v>7</v>
      </c>
      <c r="C58" s="123"/>
      <c r="D58" s="155"/>
      <c r="E58" s="155"/>
      <c r="F58" s="155"/>
      <c r="G58" s="155"/>
      <c r="H58" s="155"/>
      <c r="I58" s="155"/>
      <c r="J58" s="155"/>
      <c r="K58" s="155"/>
      <c r="L58" s="155"/>
      <c r="M58" s="155"/>
    </row>
    <row r="59" spans="1:13" s="42" customFormat="1" ht="15.75" customHeight="1" x14ac:dyDescent="0.25">
      <c r="A59" s="329"/>
      <c r="B59" s="107" t="s">
        <v>398</v>
      </c>
      <c r="C59" s="108"/>
      <c r="D59" s="302"/>
      <c r="E59" s="152">
        <v>0</v>
      </c>
      <c r="F59" s="152">
        <v>19848.519999999997</v>
      </c>
      <c r="G59" s="152">
        <v>0</v>
      </c>
      <c r="H59" s="152">
        <v>0</v>
      </c>
      <c r="I59" s="152">
        <v>0</v>
      </c>
      <c r="J59" s="152">
        <v>0</v>
      </c>
      <c r="K59" s="152">
        <v>0</v>
      </c>
      <c r="L59" s="152">
        <v>0</v>
      </c>
      <c r="M59" s="330">
        <f t="shared" ref="M59:M65" si="6">ROUND(SUM(E59:L59),0)</f>
        <v>19849</v>
      </c>
    </row>
    <row r="60" spans="1:13" s="42" customFormat="1" ht="15.75" customHeight="1" x14ac:dyDescent="0.25">
      <c r="A60" s="329"/>
      <c r="B60" s="172" t="s">
        <v>399</v>
      </c>
      <c r="C60" s="173"/>
      <c r="D60" s="302"/>
      <c r="E60" s="152">
        <v>0</v>
      </c>
      <c r="F60" s="152">
        <v>0</v>
      </c>
      <c r="G60" s="152">
        <v>0</v>
      </c>
      <c r="H60" s="152">
        <v>0</v>
      </c>
      <c r="I60" s="152">
        <v>0</v>
      </c>
      <c r="J60" s="152">
        <v>0</v>
      </c>
      <c r="K60" s="152">
        <v>5507.26</v>
      </c>
      <c r="L60" s="152">
        <v>0</v>
      </c>
      <c r="M60" s="330">
        <f t="shared" si="6"/>
        <v>5507</v>
      </c>
    </row>
    <row r="61" spans="1:13" s="42" customFormat="1" ht="15.75" customHeight="1" x14ac:dyDescent="0.25">
      <c r="A61" s="329"/>
      <c r="B61" s="187" t="s">
        <v>400</v>
      </c>
      <c r="C61" s="188"/>
      <c r="D61" s="302"/>
      <c r="E61" s="152">
        <v>0</v>
      </c>
      <c r="F61" s="152">
        <v>0</v>
      </c>
      <c r="G61" s="152">
        <v>0</v>
      </c>
      <c r="H61" s="152">
        <v>0</v>
      </c>
      <c r="I61" s="152">
        <v>0</v>
      </c>
      <c r="J61" s="152">
        <v>0</v>
      </c>
      <c r="K61" s="152">
        <v>13692.95</v>
      </c>
      <c r="L61" s="152">
        <v>0</v>
      </c>
      <c r="M61" s="330">
        <f t="shared" si="6"/>
        <v>13693</v>
      </c>
    </row>
    <row r="62" spans="1:13" s="42" customFormat="1" ht="15.75" customHeight="1" x14ac:dyDescent="0.25">
      <c r="A62" s="329"/>
      <c r="B62" s="187" t="s">
        <v>401</v>
      </c>
      <c r="C62" s="188"/>
      <c r="D62" s="302"/>
      <c r="E62" s="152">
        <v>0</v>
      </c>
      <c r="F62" s="152">
        <v>2707.1</v>
      </c>
      <c r="G62" s="152">
        <v>0</v>
      </c>
      <c r="H62" s="152">
        <v>0</v>
      </c>
      <c r="I62" s="152">
        <v>0</v>
      </c>
      <c r="J62" s="152">
        <v>0</v>
      </c>
      <c r="K62" s="152">
        <v>0</v>
      </c>
      <c r="L62" s="152">
        <v>0</v>
      </c>
      <c r="M62" s="330">
        <f t="shared" si="6"/>
        <v>2707</v>
      </c>
    </row>
    <row r="63" spans="1:13" s="42" customFormat="1" ht="15.75" customHeight="1" x14ac:dyDescent="0.25">
      <c r="A63" s="329"/>
      <c r="B63" s="107" t="s">
        <v>402</v>
      </c>
      <c r="C63" s="108"/>
      <c r="D63" s="302"/>
      <c r="E63" s="152">
        <v>0</v>
      </c>
      <c r="F63" s="152">
        <v>531.88</v>
      </c>
      <c r="G63" s="152">
        <v>0</v>
      </c>
      <c r="H63" s="152">
        <v>0</v>
      </c>
      <c r="I63" s="152">
        <v>0</v>
      </c>
      <c r="J63" s="152">
        <v>0</v>
      </c>
      <c r="K63" s="152">
        <v>0</v>
      </c>
      <c r="L63" s="152">
        <v>0</v>
      </c>
      <c r="M63" s="330">
        <f t="shared" si="6"/>
        <v>532</v>
      </c>
    </row>
    <row r="64" spans="1:13" s="42" customFormat="1" ht="15.75" customHeight="1" x14ac:dyDescent="0.25">
      <c r="A64" s="329"/>
      <c r="B64" s="107" t="s">
        <v>403</v>
      </c>
      <c r="C64" s="108"/>
      <c r="D64" s="302"/>
      <c r="E64" s="152">
        <v>0</v>
      </c>
      <c r="F64" s="152">
        <v>0</v>
      </c>
      <c r="G64" s="152">
        <v>0</v>
      </c>
      <c r="H64" s="152">
        <v>0</v>
      </c>
      <c r="I64" s="152">
        <v>0</v>
      </c>
      <c r="J64" s="152"/>
      <c r="K64" s="152">
        <v>0</v>
      </c>
      <c r="L64" s="152">
        <v>0</v>
      </c>
      <c r="M64" s="330">
        <f t="shared" si="6"/>
        <v>0</v>
      </c>
    </row>
    <row r="65" spans="1:13" s="42" customFormat="1" ht="15.75" customHeight="1" x14ac:dyDescent="0.25">
      <c r="A65" s="329"/>
      <c r="B65" s="107" t="s">
        <v>415</v>
      </c>
      <c r="C65" s="108"/>
      <c r="D65" s="302"/>
      <c r="E65" s="152">
        <v>0</v>
      </c>
      <c r="F65" s="152">
        <v>0</v>
      </c>
      <c r="G65" s="152">
        <v>0</v>
      </c>
      <c r="H65" s="152">
        <v>0</v>
      </c>
      <c r="I65" s="152">
        <v>0</v>
      </c>
      <c r="J65" s="152">
        <v>0</v>
      </c>
      <c r="K65" s="152">
        <v>0</v>
      </c>
      <c r="L65" s="152">
        <v>0</v>
      </c>
      <c r="M65" s="330">
        <f t="shared" si="6"/>
        <v>0</v>
      </c>
    </row>
    <row r="66" spans="1:13" s="42" customFormat="1" ht="21.75" customHeight="1" x14ac:dyDescent="0.25">
      <c r="A66" s="283"/>
      <c r="B66" s="100"/>
      <c r="C66" s="304"/>
      <c r="D66" s="295" t="s">
        <v>300</v>
      </c>
      <c r="E66" s="154">
        <f t="shared" ref="E66:M66" si="7">ROUND(SUM(E59:E65),0)</f>
        <v>0</v>
      </c>
      <c r="F66" s="154">
        <f t="shared" si="7"/>
        <v>23088</v>
      </c>
      <c r="G66" s="154">
        <f t="shared" si="7"/>
        <v>0</v>
      </c>
      <c r="H66" s="151">
        <f t="shared" si="7"/>
        <v>0</v>
      </c>
      <c r="I66" s="151">
        <f t="shared" si="7"/>
        <v>0</v>
      </c>
      <c r="J66" s="151">
        <f t="shared" si="7"/>
        <v>0</v>
      </c>
      <c r="K66" s="151">
        <f t="shared" si="7"/>
        <v>19200</v>
      </c>
      <c r="L66" s="151">
        <f t="shared" si="7"/>
        <v>0</v>
      </c>
      <c r="M66" s="330">
        <f t="shared" si="7"/>
        <v>42288</v>
      </c>
    </row>
    <row r="67" spans="1:13" s="95" customFormat="1" ht="96" customHeight="1" x14ac:dyDescent="0.25">
      <c r="A67" s="278" t="s">
        <v>277</v>
      </c>
      <c r="B67" s="184"/>
      <c r="C67" s="314"/>
      <c r="D67" s="122" t="s">
        <v>293</v>
      </c>
      <c r="E67" s="122" t="s">
        <v>294</v>
      </c>
      <c r="F67" s="122" t="s">
        <v>295</v>
      </c>
      <c r="G67" s="122" t="s">
        <v>296</v>
      </c>
      <c r="H67" s="122" t="s">
        <v>327</v>
      </c>
      <c r="I67" s="122" t="s">
        <v>328</v>
      </c>
      <c r="J67" s="122" t="s">
        <v>297</v>
      </c>
      <c r="K67" s="122" t="s">
        <v>298</v>
      </c>
      <c r="L67" s="122" t="s">
        <v>299</v>
      </c>
      <c r="M67" s="278" t="s">
        <v>0</v>
      </c>
    </row>
    <row r="68" spans="1:13" s="109" customFormat="1" ht="15.75" customHeight="1" x14ac:dyDescent="0.25">
      <c r="A68" s="182">
        <v>5000</v>
      </c>
      <c r="B68" s="186" t="s">
        <v>203</v>
      </c>
      <c r="C68" s="123"/>
      <c r="D68" s="155"/>
      <c r="E68" s="155"/>
      <c r="F68" s="155"/>
      <c r="G68" s="155"/>
      <c r="H68" s="155"/>
      <c r="I68" s="155"/>
      <c r="J68" s="155"/>
      <c r="K68" s="155"/>
      <c r="L68" s="155"/>
      <c r="M68" s="155"/>
    </row>
    <row r="69" spans="1:13" s="109" customFormat="1" ht="15.75" customHeight="1" x14ac:dyDescent="0.25">
      <c r="A69" s="329"/>
      <c r="B69" s="110" t="s">
        <v>405</v>
      </c>
      <c r="C69" s="111"/>
      <c r="D69" s="302"/>
      <c r="E69" s="152">
        <v>0</v>
      </c>
      <c r="F69" s="152">
        <v>0</v>
      </c>
      <c r="G69" s="152">
        <v>0</v>
      </c>
      <c r="H69" s="152">
        <v>0</v>
      </c>
      <c r="I69" s="152">
        <v>0</v>
      </c>
      <c r="J69" s="152">
        <v>2500</v>
      </c>
      <c r="K69" s="152">
        <v>0</v>
      </c>
      <c r="L69" s="152">
        <v>0</v>
      </c>
      <c r="M69" s="330">
        <f>ROUND(SUM(E69:L69),0)</f>
        <v>2500</v>
      </c>
    </row>
    <row r="70" spans="1:13" s="109" customFormat="1" ht="15.75" customHeight="1" x14ac:dyDescent="0.25">
      <c r="A70" s="329"/>
      <c r="B70" s="110" t="s">
        <v>412</v>
      </c>
      <c r="C70" s="111"/>
      <c r="D70" s="302"/>
      <c r="E70" s="152">
        <v>5427.64</v>
      </c>
      <c r="F70" s="152">
        <v>0</v>
      </c>
      <c r="G70" s="152">
        <v>0</v>
      </c>
      <c r="H70" s="152">
        <v>0</v>
      </c>
      <c r="I70" s="152">
        <v>0</v>
      </c>
      <c r="J70" s="152"/>
      <c r="K70" s="152">
        <v>0</v>
      </c>
      <c r="L70" s="152">
        <v>0</v>
      </c>
      <c r="M70" s="330">
        <f>ROUND(SUM(E70:L70),0)</f>
        <v>5428</v>
      </c>
    </row>
    <row r="71" spans="1:13" s="109" customFormat="1" ht="15.75" customHeight="1" x14ac:dyDescent="0.25">
      <c r="A71" s="329"/>
      <c r="B71" s="110" t="s">
        <v>414</v>
      </c>
      <c r="C71" s="111"/>
      <c r="D71" s="302"/>
      <c r="E71" s="152">
        <v>0</v>
      </c>
      <c r="F71" s="152">
        <v>5208.9999814799994</v>
      </c>
      <c r="G71" s="152">
        <v>0</v>
      </c>
      <c r="H71" s="152">
        <v>0</v>
      </c>
      <c r="I71" s="152">
        <v>0</v>
      </c>
      <c r="J71" s="152">
        <v>2999.9998968799996</v>
      </c>
      <c r="K71" s="152"/>
      <c r="L71" s="152">
        <v>26289.000121639998</v>
      </c>
      <c r="M71" s="330">
        <f t="shared" ref="M71" si="8">ROUND(SUM(E71:L71),0)</f>
        <v>34498</v>
      </c>
    </row>
    <row r="72" spans="1:13" s="109" customFormat="1" ht="15.75" customHeight="1" x14ac:dyDescent="0.25">
      <c r="A72" s="329"/>
      <c r="B72" s="110" t="s">
        <v>404</v>
      </c>
      <c r="C72" s="111"/>
      <c r="D72" s="302"/>
      <c r="E72" s="152">
        <v>0</v>
      </c>
      <c r="F72" s="152">
        <v>0</v>
      </c>
      <c r="G72" s="152">
        <v>45396.25</v>
      </c>
      <c r="H72" s="152">
        <v>0</v>
      </c>
      <c r="I72" s="152">
        <v>0</v>
      </c>
      <c r="J72" s="152">
        <v>0</v>
      </c>
      <c r="K72" s="152">
        <v>0</v>
      </c>
      <c r="L72" s="152">
        <v>0</v>
      </c>
      <c r="M72" s="330">
        <f t="shared" ref="M72:M73" si="9">ROUND(SUM(E72:L72),0)</f>
        <v>45396</v>
      </c>
    </row>
    <row r="73" spans="1:13" s="42" customFormat="1" ht="15.75" customHeight="1" x14ac:dyDescent="0.25">
      <c r="A73" s="329"/>
      <c r="B73" s="110" t="s">
        <v>416</v>
      </c>
      <c r="C73" s="111"/>
      <c r="D73" s="302"/>
      <c r="E73" s="152">
        <v>0</v>
      </c>
      <c r="F73" s="152">
        <v>0</v>
      </c>
      <c r="G73" s="152">
        <v>0</v>
      </c>
      <c r="H73" s="152">
        <v>4440.1862517616</v>
      </c>
      <c r="I73" s="152">
        <v>0</v>
      </c>
      <c r="J73" s="152">
        <v>16263.818066374401</v>
      </c>
      <c r="K73" s="152"/>
      <c r="L73" s="152">
        <v>1612.0754587032</v>
      </c>
      <c r="M73" s="330">
        <f t="shared" si="9"/>
        <v>22316</v>
      </c>
    </row>
    <row r="74" spans="1:13" s="42" customFormat="1" ht="15.75" customHeight="1" x14ac:dyDescent="0.25">
      <c r="A74" s="329"/>
      <c r="B74" s="107" t="s">
        <v>415</v>
      </c>
      <c r="C74" s="108"/>
      <c r="D74" s="302"/>
      <c r="E74" s="152">
        <v>0</v>
      </c>
      <c r="F74" s="152">
        <v>0</v>
      </c>
      <c r="G74" s="152">
        <v>0</v>
      </c>
      <c r="H74" s="152">
        <v>0</v>
      </c>
      <c r="I74" s="152">
        <v>0</v>
      </c>
      <c r="J74" s="152"/>
      <c r="K74" s="152">
        <v>0</v>
      </c>
      <c r="L74" s="152"/>
      <c r="M74" s="330">
        <f>ROUND(SUM(E74:L74),0)</f>
        <v>0</v>
      </c>
    </row>
    <row r="75" spans="1:13" s="42" customFormat="1" ht="21.75" customHeight="1" x14ac:dyDescent="0.25">
      <c r="A75" s="283"/>
      <c r="B75" s="335"/>
      <c r="C75" s="304"/>
      <c r="D75" s="295" t="s">
        <v>300</v>
      </c>
      <c r="E75" s="153">
        <f t="shared" ref="E75:M75" si="10">ROUND(SUM(E69:E74),0)</f>
        <v>5428</v>
      </c>
      <c r="F75" s="153">
        <f t="shared" si="10"/>
        <v>5209</v>
      </c>
      <c r="G75" s="153">
        <f t="shared" si="10"/>
        <v>45396</v>
      </c>
      <c r="H75" s="153">
        <f t="shared" si="10"/>
        <v>4440</v>
      </c>
      <c r="I75" s="153">
        <f t="shared" si="10"/>
        <v>0</v>
      </c>
      <c r="J75" s="153">
        <f t="shared" si="10"/>
        <v>21764</v>
      </c>
      <c r="K75" s="153">
        <f t="shared" si="10"/>
        <v>0</v>
      </c>
      <c r="L75" s="153">
        <f t="shared" si="10"/>
        <v>27901</v>
      </c>
      <c r="M75" s="330">
        <f t="shared" si="10"/>
        <v>110138</v>
      </c>
    </row>
    <row r="76" spans="1:13" s="95" customFormat="1" ht="96" customHeight="1" x14ac:dyDescent="0.25">
      <c r="A76" s="278" t="s">
        <v>277</v>
      </c>
      <c r="B76" s="184" t="s">
        <v>1</v>
      </c>
      <c r="C76" s="314"/>
      <c r="D76" s="122" t="s">
        <v>293</v>
      </c>
      <c r="E76" s="122" t="s">
        <v>294</v>
      </c>
      <c r="F76" s="122" t="s">
        <v>295</v>
      </c>
      <c r="G76" s="122" t="s">
        <v>296</v>
      </c>
      <c r="H76" s="122" t="s">
        <v>327</v>
      </c>
      <c r="I76" s="122" t="s">
        <v>328</v>
      </c>
      <c r="J76" s="122" t="s">
        <v>297</v>
      </c>
      <c r="K76" s="122" t="s">
        <v>298</v>
      </c>
      <c r="L76" s="122" t="s">
        <v>299</v>
      </c>
      <c r="M76" s="278" t="s">
        <v>0</v>
      </c>
    </row>
    <row r="77" spans="1:13" s="42" customFormat="1" ht="15.75" customHeight="1" x14ac:dyDescent="0.25">
      <c r="A77" s="182">
        <v>6000</v>
      </c>
      <c r="B77" s="284" t="s">
        <v>3</v>
      </c>
      <c r="C77" s="285"/>
      <c r="D77" s="155"/>
      <c r="E77" s="155"/>
      <c r="F77" s="155"/>
      <c r="G77" s="155"/>
      <c r="H77" s="155"/>
      <c r="I77" s="155"/>
      <c r="J77" s="155"/>
      <c r="K77" s="155"/>
      <c r="L77" s="155"/>
      <c r="M77" s="155"/>
    </row>
    <row r="78" spans="1:13" s="42" customFormat="1" ht="15.75" customHeight="1" x14ac:dyDescent="0.25">
      <c r="A78" s="329"/>
      <c r="B78" s="107" t="s">
        <v>407</v>
      </c>
      <c r="C78" s="108"/>
      <c r="D78" s="302"/>
      <c r="E78" s="152">
        <v>0</v>
      </c>
      <c r="F78" s="152">
        <v>67619.53</v>
      </c>
      <c r="G78" s="152">
        <v>0</v>
      </c>
      <c r="H78" s="152">
        <v>0</v>
      </c>
      <c r="I78" s="152">
        <v>0</v>
      </c>
      <c r="J78" s="152"/>
      <c r="K78" s="152">
        <v>0</v>
      </c>
      <c r="L78" s="152">
        <v>0</v>
      </c>
      <c r="M78" s="330">
        <f>ROUND(SUM(E78:L78),0)</f>
        <v>67620</v>
      </c>
    </row>
    <row r="79" spans="1:13" s="42" customFormat="1" ht="15.75" customHeight="1" x14ac:dyDescent="0.25">
      <c r="A79" s="329"/>
      <c r="B79" s="187" t="s">
        <v>408</v>
      </c>
      <c r="C79" s="188"/>
      <c r="D79" s="302"/>
      <c r="E79" s="152">
        <v>0</v>
      </c>
      <c r="F79" s="152">
        <v>390</v>
      </c>
      <c r="G79" s="152"/>
      <c r="H79" s="152">
        <v>0</v>
      </c>
      <c r="I79" s="152">
        <v>0</v>
      </c>
      <c r="J79" s="152">
        <v>0</v>
      </c>
      <c r="K79" s="152">
        <v>0</v>
      </c>
      <c r="L79" s="152">
        <v>0</v>
      </c>
      <c r="M79" s="330">
        <f>ROUND(SUM(E79:L79),0)</f>
        <v>390</v>
      </c>
    </row>
    <row r="80" spans="1:13" s="42" customFormat="1" ht="15.75" customHeight="1" x14ac:dyDescent="0.25">
      <c r="A80" s="329"/>
      <c r="B80" s="187"/>
      <c r="C80" s="188"/>
      <c r="D80" s="302"/>
      <c r="E80" s="152">
        <v>0</v>
      </c>
      <c r="F80" s="152">
        <v>0</v>
      </c>
      <c r="G80" s="152">
        <v>0</v>
      </c>
      <c r="H80" s="152">
        <v>0</v>
      </c>
      <c r="I80" s="152">
        <v>0</v>
      </c>
      <c r="J80" s="152">
        <v>0</v>
      </c>
      <c r="K80" s="152">
        <v>0</v>
      </c>
      <c r="L80" s="152">
        <v>0</v>
      </c>
      <c r="M80" s="330">
        <f>ROUND(SUM(E80:L80),0)</f>
        <v>0</v>
      </c>
    </row>
    <row r="81" spans="1:14" s="42" customFormat="1" ht="15.75" customHeight="1" x14ac:dyDescent="0.25">
      <c r="A81" s="329"/>
      <c r="B81" s="187" t="s">
        <v>415</v>
      </c>
      <c r="C81" s="188"/>
      <c r="D81" s="302"/>
      <c r="E81" s="152">
        <v>0</v>
      </c>
      <c r="F81" s="152">
        <v>0</v>
      </c>
      <c r="G81" s="152">
        <v>0</v>
      </c>
      <c r="H81" s="152">
        <v>0</v>
      </c>
      <c r="I81" s="152">
        <v>0</v>
      </c>
      <c r="J81" s="152">
        <v>0</v>
      </c>
      <c r="K81" s="152">
        <v>0</v>
      </c>
      <c r="L81" s="152">
        <v>0</v>
      </c>
      <c r="M81" s="330">
        <f>ROUND(SUM(E81:L81),0)</f>
        <v>0</v>
      </c>
    </row>
    <row r="82" spans="1:14" s="42" customFormat="1" ht="15.75" customHeight="1" x14ac:dyDescent="0.25">
      <c r="A82" s="329"/>
      <c r="B82" s="107"/>
      <c r="C82" s="108"/>
      <c r="D82" s="302"/>
      <c r="E82" s="152">
        <v>0</v>
      </c>
      <c r="F82" s="152">
        <v>0</v>
      </c>
      <c r="G82" s="152">
        <v>0</v>
      </c>
      <c r="H82" s="152">
        <v>0</v>
      </c>
      <c r="I82" s="152">
        <v>0</v>
      </c>
      <c r="J82" s="152">
        <v>0</v>
      </c>
      <c r="K82" s="152">
        <v>0</v>
      </c>
      <c r="L82" s="152">
        <v>0</v>
      </c>
      <c r="M82" s="330">
        <f>ROUND(SUM(E82:L82),0)</f>
        <v>0</v>
      </c>
    </row>
    <row r="83" spans="1:14" s="42" customFormat="1" ht="21.75" customHeight="1" x14ac:dyDescent="0.25">
      <c r="A83" s="283"/>
      <c r="B83" s="100"/>
      <c r="C83" s="304"/>
      <c r="D83" s="295" t="s">
        <v>300</v>
      </c>
      <c r="E83" s="153">
        <f t="shared" ref="E83:M83" si="11">ROUND(SUM(E78:E82),0)</f>
        <v>0</v>
      </c>
      <c r="F83" s="153">
        <f t="shared" si="11"/>
        <v>68010</v>
      </c>
      <c r="G83" s="153">
        <f t="shared" si="11"/>
        <v>0</v>
      </c>
      <c r="H83" s="153">
        <f t="shared" si="11"/>
        <v>0</v>
      </c>
      <c r="I83" s="153">
        <f t="shared" si="11"/>
        <v>0</v>
      </c>
      <c r="J83" s="153">
        <f t="shared" si="11"/>
        <v>0</v>
      </c>
      <c r="K83" s="153">
        <f t="shared" si="11"/>
        <v>0</v>
      </c>
      <c r="L83" s="153">
        <f t="shared" si="11"/>
        <v>0</v>
      </c>
      <c r="M83" s="330">
        <f t="shared" si="11"/>
        <v>68010</v>
      </c>
    </row>
    <row r="84" spans="1:14" s="95" customFormat="1" ht="96" customHeight="1" x14ac:dyDescent="0.25">
      <c r="A84" s="278" t="s">
        <v>277</v>
      </c>
      <c r="B84" s="184" t="s">
        <v>1</v>
      </c>
      <c r="C84" s="314"/>
      <c r="D84" s="122" t="s">
        <v>293</v>
      </c>
      <c r="E84" s="122" t="s">
        <v>294</v>
      </c>
      <c r="F84" s="122" t="s">
        <v>295</v>
      </c>
      <c r="G84" s="122" t="s">
        <v>296</v>
      </c>
      <c r="H84" s="122" t="s">
        <v>327</v>
      </c>
      <c r="I84" s="122" t="s">
        <v>328</v>
      </c>
      <c r="J84" s="122" t="s">
        <v>297</v>
      </c>
      <c r="K84" s="122" t="s">
        <v>298</v>
      </c>
      <c r="L84" s="122" t="s">
        <v>299</v>
      </c>
      <c r="M84" s="278" t="s">
        <v>0</v>
      </c>
    </row>
    <row r="85" spans="1:14" s="42" customFormat="1" ht="15.75" customHeight="1" x14ac:dyDescent="0.25">
      <c r="A85" s="92">
        <v>7000</v>
      </c>
      <c r="B85" s="286" t="s">
        <v>6</v>
      </c>
      <c r="C85" s="123"/>
      <c r="D85" s="155"/>
      <c r="E85" s="155"/>
      <c r="F85" s="155"/>
      <c r="G85" s="155"/>
      <c r="H85" s="155"/>
      <c r="I85" s="155"/>
      <c r="J85" s="155"/>
      <c r="K85" s="155"/>
      <c r="L85" s="155"/>
      <c r="M85" s="155"/>
    </row>
    <row r="86" spans="1:14" s="42" customFormat="1" ht="15.75" customHeight="1" x14ac:dyDescent="0.25">
      <c r="A86" s="329"/>
      <c r="B86" s="107" t="s">
        <v>409</v>
      </c>
      <c r="C86" s="108"/>
      <c r="D86" s="302"/>
      <c r="E86" s="152">
        <v>0</v>
      </c>
      <c r="F86" s="152">
        <v>76856</v>
      </c>
      <c r="G86" s="152">
        <v>0</v>
      </c>
      <c r="H86" s="152">
        <v>0</v>
      </c>
      <c r="I86" s="152">
        <v>0</v>
      </c>
      <c r="J86" s="152">
        <v>0</v>
      </c>
      <c r="K86" s="152">
        <v>0</v>
      </c>
      <c r="L86" s="152">
        <v>0</v>
      </c>
      <c r="M86" s="330">
        <f>ROUND(SUM(E86:L86),0)</f>
        <v>76856</v>
      </c>
    </row>
    <row r="87" spans="1:14" s="42" customFormat="1" ht="15.75" customHeight="1" x14ac:dyDescent="0.25">
      <c r="A87" s="329"/>
      <c r="B87" s="187" t="s">
        <v>411</v>
      </c>
      <c r="C87" s="188"/>
      <c r="D87" s="302"/>
      <c r="E87" s="152">
        <v>0</v>
      </c>
      <c r="F87" s="152"/>
      <c r="G87" s="152">
        <v>0</v>
      </c>
      <c r="H87" s="152">
        <v>0</v>
      </c>
      <c r="I87" s="152">
        <v>0</v>
      </c>
      <c r="J87" s="152">
        <v>0</v>
      </c>
      <c r="K87" s="152">
        <v>0</v>
      </c>
      <c r="L87" s="152">
        <v>2014</v>
      </c>
      <c r="M87" s="330">
        <f>ROUND(SUM(E87:L87),0)</f>
        <v>2014</v>
      </c>
    </row>
    <row r="88" spans="1:14" s="42" customFormat="1" ht="15.75" customHeight="1" x14ac:dyDescent="0.25">
      <c r="A88" s="329"/>
      <c r="B88" s="187" t="s">
        <v>410</v>
      </c>
      <c r="C88" s="188"/>
      <c r="D88" s="302"/>
      <c r="E88" s="152">
        <v>0</v>
      </c>
      <c r="F88" s="152">
        <v>6288</v>
      </c>
      <c r="G88" s="152">
        <v>0</v>
      </c>
      <c r="H88" s="152">
        <v>0</v>
      </c>
      <c r="I88" s="152">
        <v>0</v>
      </c>
      <c r="J88" s="152">
        <v>0</v>
      </c>
      <c r="K88" s="152">
        <v>0</v>
      </c>
      <c r="L88" s="152">
        <v>2118</v>
      </c>
      <c r="M88" s="330">
        <f>ROUND(SUM(E88:L88),0)</f>
        <v>8406</v>
      </c>
    </row>
    <row r="89" spans="1:14" s="42" customFormat="1" ht="15.75" customHeight="1" x14ac:dyDescent="0.25">
      <c r="A89" s="329"/>
      <c r="B89" s="187" t="s">
        <v>415</v>
      </c>
      <c r="C89" s="188"/>
      <c r="D89" s="302"/>
      <c r="E89" s="152">
        <v>0</v>
      </c>
      <c r="F89" s="152">
        <v>0</v>
      </c>
      <c r="G89" s="152">
        <v>0</v>
      </c>
      <c r="H89" s="152">
        <v>0</v>
      </c>
      <c r="I89" s="152">
        <v>0</v>
      </c>
      <c r="J89" s="152">
        <v>0</v>
      </c>
      <c r="K89" s="152">
        <v>0</v>
      </c>
      <c r="L89" s="152">
        <v>0</v>
      </c>
      <c r="M89" s="330">
        <f>ROUND(SUM(E89:L89),0)</f>
        <v>0</v>
      </c>
    </row>
    <row r="90" spans="1:14" s="42" customFormat="1" ht="15.75" customHeight="1" x14ac:dyDescent="0.25">
      <c r="A90" s="329"/>
      <c r="B90" s="107"/>
      <c r="C90" s="108"/>
      <c r="D90" s="302"/>
      <c r="E90" s="152">
        <v>0</v>
      </c>
      <c r="F90" s="152">
        <v>0</v>
      </c>
      <c r="G90" s="152">
        <v>0</v>
      </c>
      <c r="H90" s="152">
        <v>0</v>
      </c>
      <c r="I90" s="152">
        <v>0</v>
      </c>
      <c r="J90" s="152">
        <v>0</v>
      </c>
      <c r="K90" s="152">
        <v>0</v>
      </c>
      <c r="L90" s="152">
        <v>0</v>
      </c>
      <c r="M90" s="330">
        <f>ROUND(SUM(E90:L90),0)</f>
        <v>0</v>
      </c>
    </row>
    <row r="91" spans="1:14" s="109" customFormat="1" ht="21.75" customHeight="1" x14ac:dyDescent="0.25">
      <c r="A91" s="283"/>
      <c r="B91" s="100"/>
      <c r="C91" s="304"/>
      <c r="D91" s="295" t="s">
        <v>300</v>
      </c>
      <c r="E91" s="333">
        <f t="shared" ref="E91:M91" si="12">ROUND(SUM(E86:E90),0)</f>
        <v>0</v>
      </c>
      <c r="F91" s="333">
        <f t="shared" si="12"/>
        <v>83144</v>
      </c>
      <c r="G91" s="333">
        <f t="shared" si="12"/>
        <v>0</v>
      </c>
      <c r="H91" s="333">
        <f t="shared" si="12"/>
        <v>0</v>
      </c>
      <c r="I91" s="333">
        <f t="shared" si="12"/>
        <v>0</v>
      </c>
      <c r="J91" s="333">
        <f t="shared" si="12"/>
        <v>0</v>
      </c>
      <c r="K91" s="333">
        <f t="shared" si="12"/>
        <v>0</v>
      </c>
      <c r="L91" s="333">
        <f t="shared" si="12"/>
        <v>4132</v>
      </c>
      <c r="M91" s="330">
        <f t="shared" si="12"/>
        <v>87276</v>
      </c>
    </row>
    <row r="92" spans="1:14" s="109" customFormat="1" ht="21.75" customHeight="1" x14ac:dyDescent="0.25">
      <c r="A92" s="101"/>
      <c r="B92" s="102"/>
      <c r="C92" s="103"/>
      <c r="D92" s="277"/>
      <c r="E92" s="277"/>
      <c r="F92" s="277"/>
      <c r="G92" s="277"/>
      <c r="H92" s="277"/>
      <c r="I92" s="277"/>
      <c r="J92" s="277"/>
      <c r="K92" s="277"/>
      <c r="L92" s="277"/>
      <c r="M92" s="277"/>
    </row>
    <row r="93" spans="1:14" s="42" customFormat="1" ht="21.75" customHeight="1" x14ac:dyDescent="0.25">
      <c r="A93" s="112"/>
      <c r="B93" s="113"/>
      <c r="C93" s="304"/>
      <c r="D93" s="113" t="s">
        <v>301</v>
      </c>
      <c r="E93" s="332">
        <f t="shared" ref="E93:L93" si="13">SUM(E24+E38+E56+E66+E75+E83+E91)</f>
        <v>84962</v>
      </c>
      <c r="F93" s="332">
        <f t="shared" si="13"/>
        <v>267159</v>
      </c>
      <c r="G93" s="332">
        <f t="shared" si="13"/>
        <v>45396</v>
      </c>
      <c r="H93" s="332">
        <f t="shared" si="13"/>
        <v>4440</v>
      </c>
      <c r="I93" s="332">
        <f t="shared" si="13"/>
        <v>0</v>
      </c>
      <c r="J93" s="332">
        <f t="shared" si="13"/>
        <v>27764</v>
      </c>
      <c r="K93" s="332">
        <f t="shared" si="13"/>
        <v>74524</v>
      </c>
      <c r="L93" s="332">
        <f t="shared" si="13"/>
        <v>32033</v>
      </c>
      <c r="M93" s="287"/>
    </row>
    <row r="94" spans="1:14" s="42" customFormat="1" ht="21.75" customHeight="1" x14ac:dyDescent="0.25">
      <c r="A94" s="139"/>
      <c r="B94" s="115"/>
      <c r="D94" s="140"/>
      <c r="E94" s="140"/>
      <c r="F94" s="140"/>
      <c r="G94" s="140"/>
      <c r="I94" s="180"/>
      <c r="J94" s="180"/>
      <c r="K94" s="180"/>
      <c r="L94" s="180" t="s">
        <v>390</v>
      </c>
      <c r="M94" s="330">
        <f>SUM(M24+M38+M56+M66+M75+M83+M91)</f>
        <v>536278</v>
      </c>
      <c r="N94" s="104"/>
    </row>
    <row r="95" spans="1:14" s="42" customFormat="1" ht="15.75" x14ac:dyDescent="0.25">
      <c r="A95" s="114"/>
      <c r="B95" s="115"/>
      <c r="C95" s="115"/>
      <c r="D95" s="115"/>
      <c r="E95" s="115"/>
      <c r="F95" s="115"/>
      <c r="G95" s="115"/>
      <c r="H95" s="115"/>
      <c r="I95" s="115"/>
      <c r="J95" s="115"/>
      <c r="K95" s="115"/>
      <c r="L95" s="115"/>
      <c r="M95" s="115"/>
    </row>
    <row r="96" spans="1:14" s="121" customFormat="1" ht="18" customHeight="1" x14ac:dyDescent="0.2">
      <c r="B96" s="260"/>
      <c r="C96" s="260"/>
      <c r="F96" s="296" t="s">
        <v>386</v>
      </c>
      <c r="G96" s="260"/>
      <c r="H96" s="260"/>
      <c r="I96" s="260"/>
      <c r="J96" s="260"/>
      <c r="K96" s="260"/>
      <c r="L96" s="260"/>
      <c r="M96" s="260"/>
      <c r="N96" s="261"/>
    </row>
    <row r="97" spans="1:14" s="121" customFormat="1" ht="15.95" customHeight="1" x14ac:dyDescent="0.2">
      <c r="B97" s="261"/>
      <c r="C97" s="261"/>
      <c r="E97" s="261"/>
      <c r="F97" s="261" t="s">
        <v>302</v>
      </c>
      <c r="G97" s="261"/>
      <c r="H97" s="261"/>
      <c r="I97" s="261"/>
      <c r="J97" s="261"/>
      <c r="K97" s="261"/>
      <c r="L97" s="261"/>
      <c r="M97" s="261"/>
      <c r="N97" s="261"/>
    </row>
    <row r="98" spans="1:14" s="121" customFormat="1" ht="15.95" customHeight="1" x14ac:dyDescent="0.2">
      <c r="B98" s="261"/>
      <c r="C98" s="261"/>
      <c r="E98" s="261"/>
      <c r="F98" s="261" t="s">
        <v>303</v>
      </c>
      <c r="G98" s="261"/>
      <c r="H98" s="261"/>
      <c r="I98" s="261"/>
      <c r="J98" s="261"/>
      <c r="K98" s="261"/>
      <c r="L98" s="261"/>
      <c r="M98" s="261"/>
      <c r="N98" s="262"/>
    </row>
    <row r="99" spans="1:14" s="109" customFormat="1" ht="10.5" customHeight="1" x14ac:dyDescent="0.25">
      <c r="A99" s="74"/>
      <c r="B99" s="74"/>
      <c r="C99" s="74"/>
      <c r="D99" s="117"/>
      <c r="E99" s="117"/>
      <c r="F99" s="118"/>
      <c r="G99" s="118"/>
      <c r="H99" s="119"/>
      <c r="I99" s="119"/>
      <c r="J99" s="119"/>
      <c r="K99" s="119"/>
      <c r="L99" s="119"/>
      <c r="M99" s="74"/>
      <c r="N99" s="168"/>
    </row>
    <row r="100" spans="1:14" s="116" customFormat="1" ht="15.75" customHeight="1" x14ac:dyDescent="0.25">
      <c r="A100" s="253" t="s">
        <v>387</v>
      </c>
      <c r="B100" s="253"/>
      <c r="C100" s="253"/>
      <c r="D100" s="253"/>
      <c r="E100" s="253"/>
      <c r="F100" s="253"/>
      <c r="G100" s="253"/>
      <c r="H100" s="253"/>
      <c r="I100" s="253"/>
      <c r="J100" s="253"/>
      <c r="K100" s="253"/>
      <c r="L100" s="253"/>
      <c r="M100" s="253"/>
      <c r="N100" s="121"/>
    </row>
    <row r="101" spans="1:14" s="116" customFormat="1" ht="15.75" customHeight="1" x14ac:dyDescent="0.25">
      <c r="A101" s="241" t="s">
        <v>321</v>
      </c>
      <c r="B101" s="253"/>
      <c r="C101" s="253"/>
      <c r="D101" s="253"/>
      <c r="E101" s="253"/>
      <c r="F101" s="253"/>
      <c r="G101" s="253"/>
      <c r="H101" s="253"/>
      <c r="I101" s="253"/>
      <c r="J101" s="253"/>
      <c r="K101" s="253"/>
      <c r="L101" s="253"/>
      <c r="M101" s="253"/>
      <c r="N101" s="121"/>
    </row>
    <row r="102" spans="1:14" s="116" customFormat="1" ht="15.75" customHeight="1" x14ac:dyDescent="0.25">
      <c r="A102" s="241" t="s">
        <v>388</v>
      </c>
      <c r="B102" s="253"/>
      <c r="C102" s="253"/>
      <c r="D102" s="253"/>
      <c r="E102" s="253"/>
      <c r="F102" s="253"/>
      <c r="G102" s="253"/>
      <c r="H102" s="253"/>
      <c r="I102" s="253"/>
      <c r="J102" s="253"/>
      <c r="K102" s="253"/>
      <c r="L102" s="253"/>
      <c r="M102" s="253"/>
      <c r="N102" s="121"/>
    </row>
    <row r="103" spans="1:14" s="116" customFormat="1" ht="15.75" customHeight="1" x14ac:dyDescent="0.25">
      <c r="A103" s="241" t="s">
        <v>341</v>
      </c>
      <c r="B103" s="253"/>
      <c r="C103" s="253"/>
      <c r="D103" s="253"/>
      <c r="E103" s="253"/>
      <c r="F103" s="253"/>
      <c r="G103" s="253"/>
      <c r="H103" s="253"/>
      <c r="I103" s="253"/>
      <c r="J103" s="253"/>
      <c r="K103" s="253"/>
      <c r="L103" s="253"/>
      <c r="M103" s="253"/>
      <c r="N103" s="121"/>
    </row>
    <row r="104" spans="1:14" s="116" customFormat="1" ht="15.75" customHeight="1" x14ac:dyDescent="0.25">
      <c r="A104" s="241" t="s">
        <v>370</v>
      </c>
      <c r="B104" s="253"/>
      <c r="C104" s="253"/>
      <c r="D104" s="253"/>
      <c r="E104" s="253"/>
      <c r="F104" s="253"/>
      <c r="G104" s="253"/>
      <c r="H104" s="253"/>
      <c r="I104" s="253"/>
      <c r="J104" s="253"/>
      <c r="K104" s="253"/>
      <c r="L104" s="253"/>
      <c r="M104" s="253"/>
      <c r="N104" s="121"/>
    </row>
    <row r="105" spans="1:14" s="116" customFormat="1" ht="15.75" customHeight="1" x14ac:dyDescent="0.25">
      <c r="A105" s="241" t="s">
        <v>371</v>
      </c>
      <c r="B105" s="253"/>
      <c r="C105" s="253"/>
      <c r="D105" s="253"/>
      <c r="E105" s="253"/>
      <c r="F105" s="253"/>
      <c r="G105" s="253"/>
      <c r="H105" s="253"/>
      <c r="I105" s="253"/>
      <c r="J105" s="253"/>
      <c r="K105" s="253"/>
      <c r="L105" s="253"/>
      <c r="M105" s="253"/>
      <c r="N105" s="121"/>
    </row>
    <row r="106" spans="1:14" s="116" customFormat="1" ht="10.5" customHeight="1" x14ac:dyDescent="0.25">
      <c r="A106" s="241"/>
      <c r="B106" s="253"/>
      <c r="C106" s="253"/>
      <c r="D106" s="253"/>
      <c r="E106" s="253"/>
      <c r="F106" s="253"/>
      <c r="G106" s="253"/>
      <c r="H106" s="253"/>
      <c r="I106" s="253"/>
      <c r="J106" s="253"/>
      <c r="K106" s="253"/>
      <c r="L106" s="253"/>
      <c r="M106" s="253"/>
      <c r="N106" s="121"/>
    </row>
    <row r="107" spans="1:14" s="116" customFormat="1" ht="15.75" customHeight="1" x14ac:dyDescent="0.25">
      <c r="A107" s="253" t="s">
        <v>304</v>
      </c>
      <c r="B107" s="253"/>
      <c r="C107" s="253"/>
      <c r="D107" s="253"/>
      <c r="E107" s="253"/>
      <c r="F107" s="253"/>
      <c r="G107" s="253"/>
      <c r="H107" s="253"/>
      <c r="I107" s="253"/>
      <c r="J107" s="253"/>
      <c r="K107" s="253"/>
      <c r="L107" s="253"/>
      <c r="M107" s="253"/>
      <c r="N107" s="121"/>
    </row>
    <row r="108" spans="1:14" s="116" customFormat="1" ht="15.75" customHeight="1" x14ac:dyDescent="0.25">
      <c r="A108" s="241" t="s">
        <v>353</v>
      </c>
      <c r="B108" s="253"/>
      <c r="C108" s="253"/>
      <c r="D108" s="253"/>
      <c r="E108" s="253"/>
      <c r="F108" s="253"/>
      <c r="G108" s="253"/>
      <c r="H108" s="253"/>
      <c r="I108" s="253"/>
      <c r="J108" s="253"/>
      <c r="K108" s="253"/>
      <c r="L108" s="253"/>
      <c r="M108" s="253"/>
      <c r="N108" s="121"/>
    </row>
    <row r="109" spans="1:14" s="116" customFormat="1" ht="15.75" customHeight="1" x14ac:dyDescent="0.25">
      <c r="A109" s="241" t="s">
        <v>352</v>
      </c>
      <c r="B109" s="253"/>
      <c r="C109" s="253"/>
      <c r="D109" s="253"/>
      <c r="E109" s="253"/>
      <c r="F109" s="253"/>
      <c r="G109" s="253"/>
      <c r="H109" s="253"/>
      <c r="I109" s="253"/>
      <c r="J109" s="253"/>
      <c r="K109" s="253"/>
      <c r="L109" s="253"/>
      <c r="M109" s="253"/>
      <c r="N109" s="121"/>
    </row>
    <row r="110" spans="1:14" s="42" customFormat="1" ht="15.75" customHeight="1" x14ac:dyDescent="0.25">
      <c r="A110" s="121" t="s">
        <v>351</v>
      </c>
      <c r="B110" s="121"/>
      <c r="C110" s="121"/>
      <c r="D110" s="121"/>
      <c r="E110" s="121"/>
      <c r="F110" s="121"/>
      <c r="G110" s="121"/>
      <c r="H110" s="121"/>
      <c r="I110" s="121"/>
      <c r="J110" s="121"/>
      <c r="K110" s="121"/>
      <c r="L110" s="121"/>
      <c r="M110" s="121"/>
      <c r="N110" s="169"/>
    </row>
    <row r="111" spans="1:14" ht="15.75" customHeight="1" x14ac:dyDescent="0.2">
      <c r="A111" s="255" t="s">
        <v>350</v>
      </c>
      <c r="B111" s="255"/>
      <c r="C111" s="255"/>
      <c r="D111" s="255"/>
      <c r="E111" s="255"/>
      <c r="F111" s="255"/>
      <c r="G111" s="255"/>
      <c r="H111" s="255"/>
      <c r="I111" s="255"/>
      <c r="J111" s="255"/>
      <c r="K111" s="255"/>
      <c r="L111" s="255"/>
      <c r="M111" s="255"/>
    </row>
    <row r="112" spans="1:14" ht="15.75" customHeight="1" x14ac:dyDescent="0.2">
      <c r="A112" s="255" t="s">
        <v>349</v>
      </c>
    </row>
    <row r="113" spans="1:1" ht="15.75" customHeight="1" x14ac:dyDescent="0.2">
      <c r="A113" s="255" t="s">
        <v>348</v>
      </c>
    </row>
    <row r="114" spans="1:1" ht="15.75" customHeight="1" x14ac:dyDescent="0.2">
      <c r="A114" s="255" t="s">
        <v>347</v>
      </c>
    </row>
    <row r="115" spans="1:1" ht="15.75" customHeight="1" x14ac:dyDescent="0.2">
      <c r="A115" s="255" t="s">
        <v>346</v>
      </c>
    </row>
    <row r="116" spans="1:1" ht="15.75" customHeight="1" x14ac:dyDescent="0.2">
      <c r="A116" s="255" t="s">
        <v>345</v>
      </c>
    </row>
    <row r="117" spans="1:1" ht="15.75" customHeight="1" x14ac:dyDescent="0.2">
      <c r="A117" s="255" t="s">
        <v>344</v>
      </c>
    </row>
    <row r="118" spans="1:1" ht="15.75" customHeight="1" x14ac:dyDescent="0.2">
      <c r="A118" s="255" t="s">
        <v>305</v>
      </c>
    </row>
    <row r="119" spans="1:1" ht="15.75" customHeight="1" x14ac:dyDescent="0.2">
      <c r="A119" s="255" t="s">
        <v>306</v>
      </c>
    </row>
    <row r="120" spans="1:1" ht="15.75" customHeight="1" x14ac:dyDescent="0.2">
      <c r="A120" s="255" t="s">
        <v>307</v>
      </c>
    </row>
    <row r="121" spans="1:1" ht="10.5" customHeight="1" x14ac:dyDescent="0.25">
      <c r="A121" s="42"/>
    </row>
    <row r="122" spans="1:1" ht="15.75" customHeight="1" x14ac:dyDescent="0.25">
      <c r="A122" s="263" t="s">
        <v>308</v>
      </c>
    </row>
    <row r="123" spans="1:1" ht="15.75" customHeight="1" x14ac:dyDescent="0.25">
      <c r="A123" s="42" t="s">
        <v>309</v>
      </c>
    </row>
    <row r="124" spans="1:1" ht="15.75" customHeight="1" x14ac:dyDescent="0.25">
      <c r="A124" s="42" t="s">
        <v>310</v>
      </c>
    </row>
    <row r="125" spans="1:1" ht="15.75" customHeight="1" x14ac:dyDescent="0.25">
      <c r="A125" s="42" t="s">
        <v>311</v>
      </c>
    </row>
    <row r="126" spans="1:1" ht="15.75" customHeight="1" x14ac:dyDescent="0.25">
      <c r="A126" s="42" t="s">
        <v>322</v>
      </c>
    </row>
    <row r="127" spans="1:1" ht="15.75" customHeight="1" x14ac:dyDescent="0.25">
      <c r="A127" s="42" t="s">
        <v>342</v>
      </c>
    </row>
    <row r="128" spans="1:1" ht="15.75" customHeight="1" x14ac:dyDescent="0.25">
      <c r="A128" s="42" t="s">
        <v>323</v>
      </c>
    </row>
    <row r="129" spans="1:1" ht="15.75" customHeight="1" x14ac:dyDescent="0.25">
      <c r="A129" s="42" t="s">
        <v>343</v>
      </c>
    </row>
    <row r="130" spans="1:1" ht="15.75" customHeight="1" x14ac:dyDescent="0.25">
      <c r="A130" s="42" t="s">
        <v>312</v>
      </c>
    </row>
    <row r="131" spans="1:1" ht="15.75" customHeight="1" x14ac:dyDescent="0.25">
      <c r="A131" s="42" t="s">
        <v>313</v>
      </c>
    </row>
    <row r="132" spans="1:1" ht="15.75" customHeight="1" x14ac:dyDescent="0.25">
      <c r="A132" s="42" t="s">
        <v>314</v>
      </c>
    </row>
    <row r="133" spans="1:1" ht="15.75" customHeight="1" x14ac:dyDescent="0.25">
      <c r="A133" s="42" t="s">
        <v>315</v>
      </c>
    </row>
    <row r="134" spans="1:1" ht="15.75" customHeight="1" x14ac:dyDescent="0.25">
      <c r="A134" s="42" t="s">
        <v>316</v>
      </c>
    </row>
    <row r="135" spans="1:1" ht="15.75" customHeight="1" x14ac:dyDescent="0.25">
      <c r="A135" s="42" t="s">
        <v>317</v>
      </c>
    </row>
    <row r="136" spans="1:1" ht="15.75" customHeight="1" x14ac:dyDescent="0.25">
      <c r="A136" s="42" t="s">
        <v>318</v>
      </c>
    </row>
    <row r="137" spans="1:1" ht="15.75" x14ac:dyDescent="0.25">
      <c r="A137" s="42" t="s">
        <v>319</v>
      </c>
    </row>
    <row r="138" spans="1:1" ht="15.75" x14ac:dyDescent="0.25">
      <c r="A138" s="42" t="s">
        <v>320</v>
      </c>
    </row>
    <row r="139" spans="1:1" ht="15.75" x14ac:dyDescent="0.25">
      <c r="A139" s="42" t="s">
        <v>354</v>
      </c>
    </row>
    <row r="140" spans="1:1" ht="15.75" x14ac:dyDescent="0.25">
      <c r="A140" s="297" t="s">
        <v>375</v>
      </c>
    </row>
    <row r="141" spans="1:1" ht="15.75" x14ac:dyDescent="0.25">
      <c r="A141" s="42" t="s">
        <v>355</v>
      </c>
    </row>
  </sheetData>
  <sheetProtection formatCells="0" insertRows="0" deleteRows="0"/>
  <phoneticPr fontId="0" type="noConversion"/>
  <dataValidations count="1">
    <dataValidation type="whole" showInputMessage="1" showErrorMessage="1" errorTitle="Whole Numbers Only" error="Please enter whole numbers only." sqref="E59:L65 E86:L90 E13:L23 E41:L55 E69:L74 E78:L82 E27:J37 L27:L37 K28:K37">
      <formula1>0</formula1>
      <formula2>1000000000</formula2>
    </dataValidation>
  </dataValidations>
  <printOptions horizontalCentered="1"/>
  <pageMargins left="0" right="0" top="0" bottom="0" header="0.17" footer="0"/>
  <pageSetup scale="39" fitToHeight="0" orientation="landscape" horizontalDpi="300" verticalDpi="300" r:id="rId1"/>
  <headerFooter>
    <oddFooter>&amp;L&amp;8 2014-15 Student EquityYear-End Expenditures Report (1/21/16)&amp;C&amp;8Date Printed
&amp;D&amp;R&amp;8Page &amp;P of &amp;N</oddFooter>
  </headerFooter>
  <rowBreaks count="1" manualBreakCount="1">
    <brk id="95" max="16383" man="1"/>
  </rowBreaks>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4"/>
  <sheetViews>
    <sheetView tabSelected="1" view="pageLayout" topLeftCell="A25" zoomScaleNormal="100" workbookViewId="0">
      <selection activeCell="B29" sqref="B29"/>
    </sheetView>
  </sheetViews>
  <sheetFormatPr defaultColWidth="11.42578125" defaultRowHeight="12.75" x14ac:dyDescent="0.2"/>
  <cols>
    <col min="1" max="1" width="3.85546875" style="41" customWidth="1"/>
    <col min="2" max="2" width="54.28515625" style="41" customWidth="1"/>
    <col min="3" max="3" width="9.140625" style="41" customWidth="1"/>
    <col min="4" max="4" width="35.42578125" style="41" customWidth="1"/>
    <col min="5" max="5" width="23.85546875" style="41" customWidth="1"/>
    <col min="6" max="6" width="10.85546875" style="41" customWidth="1"/>
    <col min="7" max="7" width="12" style="41" customWidth="1"/>
    <col min="8" max="16384" width="11.42578125" style="41"/>
  </cols>
  <sheetData>
    <row r="1" spans="1:12" ht="15" customHeight="1" x14ac:dyDescent="0.2">
      <c r="A1" s="316" t="str">
        <f>'Part I Student Equity Funding'!A1</f>
        <v>2015-16</v>
      </c>
      <c r="B1" s="243"/>
      <c r="C1" s="273"/>
      <c r="D1" s="273"/>
      <c r="E1" s="147"/>
      <c r="F1" s="147"/>
    </row>
    <row r="2" spans="1:12" ht="15" customHeight="1" x14ac:dyDescent="0.2">
      <c r="A2" s="317" t="str">
        <f>IF('Do First'!I3="Select district"," ",'Do First'!I3)</f>
        <v xml:space="preserve"> </v>
      </c>
      <c r="B2" s="318"/>
      <c r="C2" s="48"/>
      <c r="D2" s="48"/>
      <c r="E2" s="147"/>
      <c r="F2" s="147"/>
    </row>
    <row r="3" spans="1:12" ht="15" customHeight="1" x14ac:dyDescent="0.2">
      <c r="A3" s="317" t="str">
        <f>IF('Do First'!I4="Select college"," ",'Do First'!I4)</f>
        <v xml:space="preserve"> </v>
      </c>
      <c r="B3" s="318"/>
      <c r="C3" s="48"/>
      <c r="D3" s="48"/>
      <c r="E3" s="147"/>
      <c r="F3" s="147"/>
    </row>
    <row r="4" spans="1:12" ht="15" customHeight="1" x14ac:dyDescent="0.2">
      <c r="A4" s="319" t="str">
        <f>'Part I Student Equity Funding'!A4</f>
        <v xml:space="preserve">STUDENT EQUITY </v>
      </c>
      <c r="B4" s="320"/>
      <c r="C4" s="315"/>
      <c r="D4" s="315"/>
      <c r="E4" s="147"/>
      <c r="F4" s="147"/>
    </row>
    <row r="5" spans="1:12" ht="51.75" customHeight="1" x14ac:dyDescent="0.25">
      <c r="A5" s="176"/>
      <c r="B5" s="176"/>
      <c r="C5" s="305"/>
      <c r="D5" s="176"/>
      <c r="E5" s="147"/>
      <c r="F5" s="147"/>
    </row>
    <row r="6" spans="1:12" ht="15.75" x14ac:dyDescent="0.25">
      <c r="B6" s="183"/>
      <c r="C6" s="49"/>
      <c r="D6" s="49"/>
      <c r="E6" s="147"/>
      <c r="F6" s="147"/>
    </row>
    <row r="7" spans="1:12" s="91" customFormat="1" ht="11.25" customHeight="1" x14ac:dyDescent="0.25">
      <c r="A7" s="176"/>
      <c r="B7" s="176"/>
      <c r="C7" s="176"/>
      <c r="D7" s="176"/>
      <c r="G7" s="126"/>
      <c r="H7" s="126"/>
      <c r="I7" s="126"/>
      <c r="J7" s="126"/>
      <c r="K7" s="126"/>
      <c r="L7" s="126"/>
    </row>
    <row r="8" spans="1:12" ht="18" customHeight="1" x14ac:dyDescent="0.25">
      <c r="A8" s="49" t="s">
        <v>356</v>
      </c>
      <c r="B8" s="324"/>
      <c r="C8" s="191"/>
      <c r="D8" s="191"/>
      <c r="E8" s="147"/>
      <c r="F8" s="147"/>
      <c r="G8" s="159"/>
      <c r="H8" s="159"/>
      <c r="I8" s="159"/>
      <c r="J8" s="159"/>
      <c r="K8" s="159"/>
      <c r="L8" s="159"/>
    </row>
    <row r="9" spans="1:12" ht="18" customHeight="1" x14ac:dyDescent="0.25">
      <c r="A9" s="42"/>
      <c r="B9" s="166"/>
      <c r="C9" s="42"/>
      <c r="D9" s="321" t="str">
        <f>'Part I Student Equity Funding'!D10</f>
        <v xml:space="preserve">Total 2015-16 Student Equity Allocation </v>
      </c>
      <c r="E9" s="163">
        <f>'Part I Student Equity Funding'!E10</f>
        <v>536278</v>
      </c>
      <c r="F9" s="147"/>
      <c r="G9" s="63"/>
      <c r="H9" s="65"/>
      <c r="I9" s="63"/>
      <c r="J9" s="47"/>
      <c r="K9" s="63"/>
      <c r="L9" s="160"/>
    </row>
    <row r="10" spans="1:12" s="91" customFormat="1" ht="18" customHeight="1" x14ac:dyDescent="0.25">
      <c r="A10" s="42"/>
      <c r="B10" s="190"/>
      <c r="C10" s="190"/>
      <c r="D10" s="290" t="s">
        <v>335</v>
      </c>
      <c r="E10" s="157"/>
      <c r="F10" s="147"/>
      <c r="G10" s="63"/>
      <c r="H10" s="63"/>
      <c r="I10" s="57"/>
      <c r="J10" s="63"/>
      <c r="K10" s="59"/>
      <c r="L10" s="51"/>
    </row>
    <row r="11" spans="1:12" s="125" customFormat="1" ht="18" customHeight="1" x14ac:dyDescent="0.25">
      <c r="A11" s="42"/>
      <c r="B11" s="158"/>
      <c r="C11" s="43"/>
      <c r="D11" s="322" t="s">
        <v>264</v>
      </c>
      <c r="E11" s="328">
        <f>SUM('Part I Student Equity Funding'!E12)</f>
        <v>0</v>
      </c>
      <c r="F11" s="147"/>
      <c r="G11" s="63"/>
      <c r="H11" s="63"/>
      <c r="I11" s="63"/>
      <c r="J11" s="63"/>
      <c r="K11" s="59"/>
      <c r="L11" s="161"/>
    </row>
    <row r="12" spans="1:12" ht="18" customHeight="1" x14ac:dyDescent="0.25">
      <c r="A12" s="91"/>
      <c r="B12" s="91"/>
      <c r="C12" s="124"/>
      <c r="D12" s="323"/>
      <c r="E12" s="91"/>
      <c r="F12" s="147"/>
      <c r="G12" s="276"/>
      <c r="H12" s="276"/>
      <c r="I12" s="276"/>
      <c r="J12" s="276"/>
      <c r="K12" s="276"/>
      <c r="L12" s="276"/>
    </row>
    <row r="13" spans="1:12" s="42" customFormat="1" ht="18" customHeight="1" x14ac:dyDescent="0.25">
      <c r="A13" s="126"/>
      <c r="B13" s="65"/>
      <c r="C13" s="306"/>
      <c r="D13" s="322" t="s">
        <v>357</v>
      </c>
      <c r="E13" s="164">
        <f>SUM('Part I Student Equity Funding'!E14)</f>
        <v>536278</v>
      </c>
      <c r="F13" s="147"/>
      <c r="G13" s="63"/>
      <c r="H13" s="265"/>
      <c r="I13" s="265"/>
      <c r="J13" s="265"/>
      <c r="K13" s="265"/>
      <c r="L13" s="162"/>
    </row>
    <row r="14" spans="1:12" s="42" customFormat="1" ht="18" customHeight="1" x14ac:dyDescent="0.25">
      <c r="A14" s="116"/>
      <c r="B14" s="116"/>
      <c r="C14" s="115"/>
      <c r="D14" s="109"/>
      <c r="E14" s="116"/>
      <c r="F14" s="147"/>
      <c r="G14" s="105"/>
      <c r="H14" s="105"/>
      <c r="I14" s="105"/>
      <c r="J14" s="105"/>
      <c r="K14" s="105"/>
      <c r="L14" s="105"/>
    </row>
    <row r="15" spans="1:12" s="42" customFormat="1" ht="18" customHeight="1" x14ac:dyDescent="0.25">
      <c r="A15" s="116"/>
      <c r="B15" s="116"/>
      <c r="C15" s="115"/>
      <c r="D15" s="109"/>
      <c r="E15" s="116"/>
      <c r="F15" s="147"/>
    </row>
    <row r="16" spans="1:12" s="42" customFormat="1" ht="18" customHeight="1" x14ac:dyDescent="0.25">
      <c r="B16" s="167"/>
      <c r="C16" s="109"/>
      <c r="D16" s="325" t="str">
        <f>'Part I Student Equity Funding'!D18</f>
        <v xml:space="preserve">Total 2015-16 Student Equity Expenditures (Part II: Student Equity Expenditures)  </v>
      </c>
      <c r="E16" s="163">
        <f>'Part I Student Equity Funding'!E18</f>
        <v>536278</v>
      </c>
      <c r="F16" s="147"/>
    </row>
    <row r="17" spans="1:6" s="42" customFormat="1" ht="18" customHeight="1" x14ac:dyDescent="0.25">
      <c r="B17" s="167"/>
      <c r="C17" s="109"/>
      <c r="D17" s="109"/>
      <c r="E17" s="308"/>
      <c r="F17" s="147"/>
    </row>
    <row r="18" spans="1:6" s="42" customFormat="1" ht="18" customHeight="1" x14ac:dyDescent="0.25">
      <c r="A18" s="128"/>
      <c r="B18" s="190"/>
      <c r="C18" s="307"/>
      <c r="D18" s="109"/>
      <c r="E18" s="127"/>
      <c r="F18" s="147"/>
    </row>
    <row r="19" spans="1:6" s="42" customFormat="1" ht="18" customHeight="1" x14ac:dyDescent="0.25">
      <c r="A19" s="127"/>
      <c r="C19" s="127"/>
      <c r="D19" s="325" t="str">
        <f>'Part I Student Equity Funding'!D21</f>
        <v xml:space="preserve">Balance 2015-16 Student Equity Allocation: </v>
      </c>
      <c r="E19" s="165">
        <f>'Part I Student Equity Funding'!E21</f>
        <v>0</v>
      </c>
      <c r="F19" s="147"/>
    </row>
    <row r="20" spans="1:6" s="42" customFormat="1" ht="18" customHeight="1" x14ac:dyDescent="0.25">
      <c r="A20" s="127"/>
      <c r="C20" s="189"/>
      <c r="D20" s="127"/>
      <c r="E20" s="147"/>
      <c r="F20" s="147"/>
    </row>
    <row r="21" spans="1:6" s="42" customFormat="1" ht="18" customHeight="1" x14ac:dyDescent="0.25">
      <c r="A21" s="127"/>
      <c r="B21" s="127"/>
      <c r="C21" s="127"/>
      <c r="D21" s="130"/>
      <c r="E21" s="132"/>
      <c r="F21" s="132"/>
    </row>
    <row r="22" spans="1:6" ht="18" customHeight="1" x14ac:dyDescent="0.25">
      <c r="A22" s="149"/>
      <c r="B22" s="149"/>
      <c r="C22" s="149"/>
      <c r="D22" s="149"/>
      <c r="E22" s="132"/>
      <c r="F22" s="132"/>
    </row>
    <row r="23" spans="1:6" ht="18" customHeight="1" x14ac:dyDescent="0.25">
      <c r="A23" s="268" t="s">
        <v>8</v>
      </c>
      <c r="B23" s="149"/>
      <c r="C23" s="149"/>
      <c r="D23" s="132"/>
      <c r="E23" s="132"/>
      <c r="F23" s="132"/>
    </row>
    <row r="24" spans="1:6" s="136" customFormat="1" ht="18" customHeight="1" x14ac:dyDescent="0.25">
      <c r="A24" s="267" t="s">
        <v>331</v>
      </c>
      <c r="B24" s="131"/>
      <c r="C24" s="131"/>
      <c r="D24" s="266"/>
      <c r="E24" s="266"/>
      <c r="F24" s="266"/>
    </row>
    <row r="25" spans="1:6" s="136" customFormat="1" ht="18" customHeight="1" x14ac:dyDescent="0.2">
      <c r="A25" s="267" t="s">
        <v>329</v>
      </c>
      <c r="B25" s="266"/>
      <c r="C25" s="266"/>
      <c r="D25" s="269"/>
      <c r="E25" s="269"/>
      <c r="F25" s="269"/>
    </row>
    <row r="26" spans="1:6" s="270" customFormat="1" ht="18" customHeight="1" x14ac:dyDescent="0.2">
      <c r="A26" s="267" t="s">
        <v>372</v>
      </c>
      <c r="B26" s="269"/>
      <c r="C26" s="269"/>
      <c r="D26" s="269"/>
      <c r="E26" s="269"/>
      <c r="F26" s="269"/>
    </row>
    <row r="27" spans="1:6" s="270" customFormat="1" ht="18" customHeight="1" x14ac:dyDescent="0.2">
      <c r="B27" s="269"/>
      <c r="C27" s="269"/>
      <c r="D27" s="147"/>
      <c r="E27" s="147"/>
      <c r="F27" s="147"/>
    </row>
    <row r="28" spans="1:6" s="136" customFormat="1" ht="18.75" customHeight="1" x14ac:dyDescent="0.2">
      <c r="A28" s="193"/>
      <c r="B28" s="193"/>
      <c r="C28" s="194"/>
      <c r="D28" s="133" t="s">
        <v>421</v>
      </c>
      <c r="E28" s="134">
        <v>4088484887</v>
      </c>
      <c r="F28" s="135"/>
    </row>
    <row r="29" spans="1:6" s="136" customFormat="1" ht="18.75" customHeight="1" x14ac:dyDescent="0.2">
      <c r="A29" s="192"/>
      <c r="B29" s="192" t="s">
        <v>417</v>
      </c>
      <c r="C29" s="192"/>
      <c r="D29" s="271" t="s">
        <v>202</v>
      </c>
      <c r="E29" s="271" t="s">
        <v>5</v>
      </c>
      <c r="F29" s="271" t="s">
        <v>4</v>
      </c>
    </row>
    <row r="30" spans="1:6" s="136" customFormat="1" ht="18.75" customHeight="1" x14ac:dyDescent="0.2">
      <c r="A30" s="267" t="s">
        <v>324</v>
      </c>
      <c r="B30" s="148"/>
      <c r="C30" s="148"/>
      <c r="D30" s="148"/>
      <c r="E30" s="148"/>
      <c r="F30" s="148"/>
    </row>
    <row r="31" spans="1:6" s="136" customFormat="1" ht="18.75" customHeight="1" x14ac:dyDescent="0.2">
      <c r="A31" s="148"/>
      <c r="B31" s="148"/>
      <c r="C31" s="148"/>
      <c r="D31" s="148"/>
      <c r="E31" s="148"/>
      <c r="F31" s="148"/>
    </row>
    <row r="32" spans="1:6" s="136" customFormat="1" ht="18.75" customHeight="1" x14ac:dyDescent="0.2">
      <c r="A32" s="193"/>
      <c r="B32" s="193"/>
      <c r="C32" s="194"/>
      <c r="D32" s="137" t="s">
        <v>422</v>
      </c>
      <c r="E32" s="134">
        <v>4808484732</v>
      </c>
      <c r="F32" s="135"/>
    </row>
    <row r="33" spans="1:6" ht="18.75" customHeight="1" x14ac:dyDescent="0.2">
      <c r="A33" s="192"/>
      <c r="B33" s="192" t="s">
        <v>418</v>
      </c>
      <c r="C33" s="192"/>
      <c r="D33" s="271" t="s">
        <v>202</v>
      </c>
      <c r="E33" s="271" t="s">
        <v>5</v>
      </c>
      <c r="F33" s="271" t="s">
        <v>4</v>
      </c>
    </row>
    <row r="34" spans="1:6" s="136" customFormat="1" ht="18.75" customHeight="1" x14ac:dyDescent="0.2">
      <c r="A34" s="267" t="s">
        <v>325</v>
      </c>
      <c r="B34" s="148"/>
      <c r="C34" s="148"/>
      <c r="D34" s="148"/>
      <c r="E34" s="148"/>
      <c r="F34" s="148"/>
    </row>
    <row r="35" spans="1:6" s="136" customFormat="1" ht="18.75" customHeight="1" x14ac:dyDescent="0.2">
      <c r="A35" s="148"/>
      <c r="B35" s="148"/>
      <c r="C35" s="148"/>
      <c r="D35" s="148"/>
      <c r="E35" s="148"/>
      <c r="F35" s="148"/>
    </row>
    <row r="36" spans="1:6" s="136" customFormat="1" ht="18.75" customHeight="1" x14ac:dyDescent="0.2">
      <c r="A36" s="193"/>
      <c r="B36" s="193"/>
      <c r="C36" s="194"/>
      <c r="D36" s="138" t="s">
        <v>423</v>
      </c>
      <c r="E36" s="134">
        <v>4088484739</v>
      </c>
      <c r="F36" s="135"/>
    </row>
    <row r="37" spans="1:6" ht="18.75" customHeight="1" x14ac:dyDescent="0.2">
      <c r="A37" s="192"/>
      <c r="B37" s="192" t="s">
        <v>419</v>
      </c>
      <c r="C37" s="192"/>
      <c r="D37" s="271" t="s">
        <v>202</v>
      </c>
      <c r="E37" s="271" t="s">
        <v>5</v>
      </c>
      <c r="F37" s="271" t="s">
        <v>4</v>
      </c>
    </row>
    <row r="38" spans="1:6" s="136" customFormat="1" ht="18.75" customHeight="1" x14ac:dyDescent="0.2">
      <c r="A38" s="267" t="s">
        <v>201</v>
      </c>
      <c r="B38" s="148"/>
      <c r="C38" s="148"/>
      <c r="D38" s="148"/>
      <c r="E38" s="148"/>
      <c r="F38" s="148"/>
    </row>
    <row r="39" spans="1:6" s="136" customFormat="1" ht="18.75" customHeight="1" x14ac:dyDescent="0.2">
      <c r="A39" s="148"/>
      <c r="B39" s="148"/>
      <c r="C39" s="148"/>
      <c r="D39" s="148"/>
      <c r="E39" s="148"/>
      <c r="F39" s="148"/>
    </row>
    <row r="40" spans="1:6" s="136" customFormat="1" ht="18.75" customHeight="1" x14ac:dyDescent="0.2">
      <c r="A40" s="193"/>
      <c r="B40" s="193"/>
      <c r="C40" s="194"/>
      <c r="D40" s="137" t="s">
        <v>424</v>
      </c>
      <c r="E40" s="134">
        <v>4088484712</v>
      </c>
      <c r="F40" s="135"/>
    </row>
    <row r="41" spans="1:6" ht="18.75" customHeight="1" x14ac:dyDescent="0.2">
      <c r="A41" s="192"/>
      <c r="B41" s="192" t="s">
        <v>420</v>
      </c>
      <c r="C41" s="192"/>
      <c r="D41" s="271" t="s">
        <v>202</v>
      </c>
      <c r="E41" s="271" t="s">
        <v>5</v>
      </c>
      <c r="F41" s="271" t="s">
        <v>4</v>
      </c>
    </row>
    <row r="42" spans="1:6" s="136" customFormat="1" ht="18.75" customHeight="1" x14ac:dyDescent="0.2">
      <c r="A42" s="267" t="s">
        <v>257</v>
      </c>
      <c r="B42" s="148"/>
      <c r="C42" s="148"/>
      <c r="D42" s="148"/>
      <c r="E42" s="148"/>
      <c r="F42" s="148"/>
    </row>
    <row r="43" spans="1:6" s="136" customFormat="1" ht="18.75" customHeight="1" x14ac:dyDescent="0.2">
      <c r="A43" s="148"/>
      <c r="B43" s="148"/>
      <c r="C43" s="148"/>
      <c r="D43" s="148"/>
      <c r="E43" s="148"/>
      <c r="F43" s="148"/>
    </row>
    <row r="44" spans="1:6" s="136" customFormat="1" ht="18.75" customHeight="1" x14ac:dyDescent="0.2">
      <c r="A44" s="193"/>
      <c r="B44" s="193"/>
      <c r="C44" s="194"/>
      <c r="D44" s="133"/>
      <c r="E44" s="134"/>
      <c r="F44" s="135"/>
    </row>
    <row r="45" spans="1:6" s="136" customFormat="1" ht="18.75" customHeight="1" x14ac:dyDescent="0.2">
      <c r="A45" s="192"/>
      <c r="B45" s="192"/>
      <c r="C45" s="192"/>
      <c r="D45" s="271" t="s">
        <v>202</v>
      </c>
      <c r="E45" s="271" t="s">
        <v>5</v>
      </c>
      <c r="F45" s="271" t="s">
        <v>4</v>
      </c>
    </row>
    <row r="46" spans="1:6" ht="18.75" customHeight="1" x14ac:dyDescent="0.2">
      <c r="A46" s="267" t="s">
        <v>256</v>
      </c>
      <c r="B46" s="148"/>
      <c r="C46" s="148"/>
      <c r="D46" s="148"/>
      <c r="E46" s="148"/>
      <c r="F46" s="148"/>
    </row>
    <row r="47" spans="1:6" ht="18.75" customHeight="1" x14ac:dyDescent="0.2">
      <c r="A47" s="148"/>
      <c r="B47" s="148"/>
      <c r="C47" s="148"/>
      <c r="D47" s="148"/>
      <c r="E47" s="148"/>
      <c r="F47" s="148"/>
    </row>
    <row r="48" spans="1:6" ht="18.75" customHeight="1" x14ac:dyDescent="0.2">
      <c r="A48" s="148"/>
      <c r="B48" s="148"/>
      <c r="C48" s="148"/>
      <c r="D48" s="148"/>
      <c r="E48" s="148"/>
      <c r="F48" s="148"/>
    </row>
    <row r="49" ht="18.75" customHeight="1" x14ac:dyDescent="0.2"/>
    <row r="50" ht="18.75" customHeight="1" x14ac:dyDescent="0.2"/>
    <row r="51" ht="18.75" customHeight="1" x14ac:dyDescent="0.2"/>
    <row r="52" ht="18.75" customHeight="1" x14ac:dyDescent="0.2"/>
    <row r="53" ht="18.75" customHeight="1" x14ac:dyDescent="0.2"/>
    <row r="54" ht="18.75" customHeight="1" x14ac:dyDescent="0.2"/>
  </sheetData>
  <sheetProtection password="C120" sheet="1" objects="1" scenarios="1" selectLockedCells="1"/>
  <phoneticPr fontId="4" type="noConversion"/>
  <dataValidations count="3">
    <dataValidation type="whole" allowBlank="1" showInputMessage="1" showErrorMessage="1" errorTitle="Oops" error="Enter only a ten digit number, no spaces or parenthesis" promptTitle="Phone" prompt="Please enter a ten digit phone number, including area code. No need for (  ) or -" sqref="E36 E28 E32 E44 E40">
      <formula1>1000000000</formula1>
      <formula2>9999999999</formula2>
    </dataValidation>
    <dataValidation type="whole" operator="greaterThanOrEqual" allowBlank="1" showInputMessage="1" showErrorMessage="1" errorTitle="Please enter whole numbers only." error="Please enter whole numbers only." sqref="L11">
      <formula1>-1000000</formula1>
    </dataValidation>
    <dataValidation type="whole" operator="greaterThanOrEqual" allowBlank="1" showInputMessage="1" showErrorMessage="1" errorTitle="Please enter whole numbers only" error="Please enter whole numbers only" sqref="L9">
      <formula1>0</formula1>
    </dataValidation>
  </dataValidations>
  <printOptions horizontalCentered="1"/>
  <pageMargins left="0.25" right="0.25" top="0.48" bottom="0.75" header="0.3" footer="0.3"/>
  <pageSetup scale="75" fitToHeight="0" orientation="portrait" horizontalDpi="300" verticalDpi="300" r:id="rId1"/>
  <headerFooter>
    <oddFooter>&amp;L&amp;8 2015-16 Student Equity Year-End Expenditures Report (1/21/16)&amp;C&amp;8Date Printed
&amp;D&amp;R&amp;8Page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G120"/>
  <sheetViews>
    <sheetView workbookViewId="0">
      <selection activeCell="C127" sqref="C127"/>
    </sheetView>
  </sheetViews>
  <sheetFormatPr defaultColWidth="11.42578125" defaultRowHeight="14.25" x14ac:dyDescent="0.2"/>
  <cols>
    <col min="1" max="1" width="25" style="14" customWidth="1"/>
    <col min="2" max="2" width="6" style="14" customWidth="1"/>
    <col min="3" max="3" width="30.140625" style="14" customWidth="1"/>
    <col min="4" max="4" width="3.140625" style="3" customWidth="1"/>
    <col min="5" max="5" width="2.28515625" style="3" customWidth="1"/>
    <col min="6" max="6" width="2.42578125" style="3" customWidth="1"/>
    <col min="7" max="7" width="27.42578125" style="3" customWidth="1"/>
    <col min="8" max="8" width="4.7109375" style="3" customWidth="1"/>
    <col min="9" max="9" width="13.7109375" style="3" bestFit="1" customWidth="1"/>
    <col min="10" max="10" width="3.85546875" style="3" customWidth="1"/>
    <col min="11" max="11" width="49.42578125" style="3" customWidth="1"/>
    <col min="12" max="16384" width="11.42578125" style="3"/>
  </cols>
  <sheetData>
    <row r="1" spans="1:7" x14ac:dyDescent="0.2">
      <c r="A1" s="1" t="s">
        <v>14</v>
      </c>
      <c r="B1" s="1"/>
      <c r="C1" s="2" t="s">
        <v>15</v>
      </c>
    </row>
    <row r="2" spans="1:7" x14ac:dyDescent="0.2">
      <c r="A2" s="4" t="s">
        <v>207</v>
      </c>
      <c r="B2" s="5"/>
      <c r="C2" s="6" t="s">
        <v>208</v>
      </c>
      <c r="G2" s="6" t="s">
        <v>206</v>
      </c>
    </row>
    <row r="3" spans="1:7" x14ac:dyDescent="0.2">
      <c r="A3" s="5" t="s">
        <v>16</v>
      </c>
      <c r="B3" s="5"/>
      <c r="C3" s="5" t="s">
        <v>17</v>
      </c>
      <c r="G3" s="3" t="s">
        <v>204</v>
      </c>
    </row>
    <row r="4" spans="1:7" x14ac:dyDescent="0.2">
      <c r="A4" s="5" t="s">
        <v>18</v>
      </c>
      <c r="B4" s="5"/>
      <c r="C4" s="5" t="s">
        <v>19</v>
      </c>
      <c r="G4" s="3" t="s">
        <v>205</v>
      </c>
    </row>
    <row r="5" spans="1:7" x14ac:dyDescent="0.2">
      <c r="A5" s="5" t="s">
        <v>20</v>
      </c>
      <c r="B5" s="5"/>
      <c r="C5" s="5" t="s">
        <v>21</v>
      </c>
    </row>
    <row r="6" spans="1:7" x14ac:dyDescent="0.2">
      <c r="A6" s="5" t="s">
        <v>22</v>
      </c>
      <c r="B6" s="5"/>
      <c r="C6" s="5" t="s">
        <v>23</v>
      </c>
    </row>
    <row r="7" spans="1:7" x14ac:dyDescent="0.2">
      <c r="A7" s="5" t="s">
        <v>24</v>
      </c>
      <c r="B7" s="5"/>
      <c r="C7" s="5" t="s">
        <v>25</v>
      </c>
    </row>
    <row r="8" spans="1:7" x14ac:dyDescent="0.2">
      <c r="A8" s="5" t="s">
        <v>26</v>
      </c>
      <c r="B8" s="7"/>
      <c r="C8" s="5" t="s">
        <v>27</v>
      </c>
    </row>
    <row r="9" spans="1:7" x14ac:dyDescent="0.2">
      <c r="A9" s="7" t="s">
        <v>28</v>
      </c>
      <c r="B9" s="7"/>
      <c r="C9" s="5" t="s">
        <v>29</v>
      </c>
    </row>
    <row r="10" spans="1:7" x14ac:dyDescent="0.2">
      <c r="A10" s="5" t="s">
        <v>30</v>
      </c>
      <c r="B10" s="5"/>
      <c r="C10" s="5" t="s">
        <v>31</v>
      </c>
    </row>
    <row r="11" spans="1:7" x14ac:dyDescent="0.2">
      <c r="A11" s="5" t="s">
        <v>32</v>
      </c>
      <c r="B11" s="5"/>
      <c r="C11" s="5" t="s">
        <v>33</v>
      </c>
    </row>
    <row r="12" spans="1:7" x14ac:dyDescent="0.2">
      <c r="A12" s="5" t="s">
        <v>34</v>
      </c>
      <c r="B12" s="5"/>
      <c r="C12" s="5" t="s">
        <v>35</v>
      </c>
    </row>
    <row r="13" spans="1:7" x14ac:dyDescent="0.2">
      <c r="A13" s="5" t="s">
        <v>36</v>
      </c>
      <c r="B13" s="5"/>
      <c r="C13" s="5" t="s">
        <v>37</v>
      </c>
    </row>
    <row r="14" spans="1:7" x14ac:dyDescent="0.2">
      <c r="A14" s="5" t="s">
        <v>38</v>
      </c>
      <c r="B14" s="5"/>
      <c r="C14" s="5" t="s">
        <v>39</v>
      </c>
    </row>
    <row r="15" spans="1:7" x14ac:dyDescent="0.2">
      <c r="A15" s="8" t="s">
        <v>40</v>
      </c>
      <c r="B15" s="5"/>
      <c r="C15" s="5" t="s">
        <v>41</v>
      </c>
    </row>
    <row r="16" spans="1:7" x14ac:dyDescent="0.2">
      <c r="A16" s="5" t="s">
        <v>42</v>
      </c>
      <c r="B16" s="5"/>
      <c r="C16" s="5" t="s">
        <v>43</v>
      </c>
    </row>
    <row r="17" spans="1:3" x14ac:dyDescent="0.2">
      <c r="A17" s="5" t="s">
        <v>44</v>
      </c>
      <c r="B17" s="5"/>
      <c r="C17" s="5" t="s">
        <v>45</v>
      </c>
    </row>
    <row r="18" spans="1:3" x14ac:dyDescent="0.2">
      <c r="A18" s="5" t="s">
        <v>46</v>
      </c>
      <c r="B18" s="5"/>
      <c r="C18" s="5" t="s">
        <v>47</v>
      </c>
    </row>
    <row r="19" spans="1:3" x14ac:dyDescent="0.2">
      <c r="A19" s="5" t="s">
        <v>48</v>
      </c>
      <c r="B19" s="8"/>
      <c r="C19" s="5" t="s">
        <v>258</v>
      </c>
    </row>
    <row r="20" spans="1:3" x14ac:dyDescent="0.2">
      <c r="A20" s="5" t="s">
        <v>50</v>
      </c>
      <c r="B20" s="5"/>
      <c r="C20" s="5" t="s">
        <v>49</v>
      </c>
    </row>
    <row r="21" spans="1:3" x14ac:dyDescent="0.2">
      <c r="A21" s="5" t="s">
        <v>52</v>
      </c>
      <c r="B21" s="5"/>
      <c r="C21" s="5" t="s">
        <v>51</v>
      </c>
    </row>
    <row r="22" spans="1:3" x14ac:dyDescent="0.2">
      <c r="A22" s="5" t="s">
        <v>54</v>
      </c>
      <c r="B22" s="5"/>
      <c r="C22" s="5" t="s">
        <v>53</v>
      </c>
    </row>
    <row r="23" spans="1:3" x14ac:dyDescent="0.2">
      <c r="A23" s="5" t="s">
        <v>56</v>
      </c>
      <c r="B23" s="5"/>
      <c r="C23" s="5" t="s">
        <v>55</v>
      </c>
    </row>
    <row r="24" spans="1:3" x14ac:dyDescent="0.2">
      <c r="A24" s="5" t="s">
        <v>58</v>
      </c>
      <c r="B24" s="5"/>
      <c r="C24" s="8" t="s">
        <v>57</v>
      </c>
    </row>
    <row r="25" spans="1:3" x14ac:dyDescent="0.2">
      <c r="A25" s="5" t="s">
        <v>60</v>
      </c>
      <c r="B25" s="5"/>
      <c r="C25" s="5" t="s">
        <v>59</v>
      </c>
    </row>
    <row r="26" spans="1:3" x14ac:dyDescent="0.2">
      <c r="A26" s="5" t="s">
        <v>62</v>
      </c>
      <c r="B26" s="5"/>
      <c r="C26" s="5" t="s">
        <v>61</v>
      </c>
    </row>
    <row r="27" spans="1:3" x14ac:dyDescent="0.2">
      <c r="A27" s="5" t="s">
        <v>64</v>
      </c>
      <c r="B27" s="5"/>
      <c r="C27" s="5" t="s">
        <v>63</v>
      </c>
    </row>
    <row r="28" spans="1:3" x14ac:dyDescent="0.2">
      <c r="A28" s="5" t="s">
        <v>66</v>
      </c>
      <c r="B28" s="5"/>
      <c r="C28" s="5" t="s">
        <v>65</v>
      </c>
    </row>
    <row r="29" spans="1:3" x14ac:dyDescent="0.2">
      <c r="A29" s="5" t="s">
        <v>68</v>
      </c>
      <c r="B29" s="5"/>
      <c r="C29" s="5" t="s">
        <v>67</v>
      </c>
    </row>
    <row r="30" spans="1:3" x14ac:dyDescent="0.2">
      <c r="A30" s="5" t="s">
        <v>70</v>
      </c>
      <c r="B30" s="5"/>
      <c r="C30" s="5" t="s">
        <v>69</v>
      </c>
    </row>
    <row r="31" spans="1:3" x14ac:dyDescent="0.2">
      <c r="A31" s="5" t="s">
        <v>72</v>
      </c>
      <c r="B31" s="5"/>
      <c r="C31" s="5" t="s">
        <v>71</v>
      </c>
    </row>
    <row r="32" spans="1:3" x14ac:dyDescent="0.2">
      <c r="A32" s="5" t="s">
        <v>74</v>
      </c>
      <c r="B32" s="5"/>
      <c r="C32" s="5" t="s">
        <v>73</v>
      </c>
    </row>
    <row r="33" spans="1:3" x14ac:dyDescent="0.2">
      <c r="A33" s="5" t="s">
        <v>76</v>
      </c>
      <c r="B33" s="5"/>
      <c r="C33" s="5" t="s">
        <v>75</v>
      </c>
    </row>
    <row r="34" spans="1:3" x14ac:dyDescent="0.2">
      <c r="A34" s="5" t="s">
        <v>78</v>
      </c>
      <c r="B34" s="5"/>
      <c r="C34" s="5" t="s">
        <v>77</v>
      </c>
    </row>
    <row r="35" spans="1:3" x14ac:dyDescent="0.2">
      <c r="A35" s="5" t="s">
        <v>80</v>
      </c>
      <c r="B35" s="5"/>
      <c r="C35" s="5" t="s">
        <v>79</v>
      </c>
    </row>
    <row r="36" spans="1:3" x14ac:dyDescent="0.2">
      <c r="A36" s="5" t="s">
        <v>82</v>
      </c>
      <c r="B36" s="5"/>
      <c r="C36" s="5" t="s">
        <v>81</v>
      </c>
    </row>
    <row r="37" spans="1:3" x14ac:dyDescent="0.2">
      <c r="A37" s="5" t="s">
        <v>84</v>
      </c>
      <c r="B37" s="5"/>
      <c r="C37" s="5" t="s">
        <v>83</v>
      </c>
    </row>
    <row r="38" spans="1:3" x14ac:dyDescent="0.2">
      <c r="A38" s="5" t="s">
        <v>86</v>
      </c>
      <c r="B38" s="5"/>
      <c r="C38" s="5" t="s">
        <v>85</v>
      </c>
    </row>
    <row r="39" spans="1:3" x14ac:dyDescent="0.2">
      <c r="A39" s="5" t="s">
        <v>88</v>
      </c>
      <c r="B39" s="5"/>
      <c r="C39" s="5" t="s">
        <v>87</v>
      </c>
    </row>
    <row r="40" spans="1:3" x14ac:dyDescent="0.2">
      <c r="A40" s="5" t="s">
        <v>90</v>
      </c>
      <c r="B40" s="5"/>
      <c r="C40" s="5" t="s">
        <v>89</v>
      </c>
    </row>
    <row r="41" spans="1:3" x14ac:dyDescent="0.2">
      <c r="A41" s="5" t="s">
        <v>92</v>
      </c>
      <c r="B41" s="5"/>
      <c r="C41" s="5" t="s">
        <v>91</v>
      </c>
    </row>
    <row r="42" spans="1:3" x14ac:dyDescent="0.2">
      <c r="A42" s="5" t="s">
        <v>94</v>
      </c>
      <c r="B42" s="5"/>
      <c r="C42" s="5" t="s">
        <v>93</v>
      </c>
    </row>
    <row r="43" spans="1:3" x14ac:dyDescent="0.2">
      <c r="A43" s="5" t="s">
        <v>96</v>
      </c>
      <c r="B43" s="5"/>
      <c r="C43" s="5" t="s">
        <v>95</v>
      </c>
    </row>
    <row r="44" spans="1:3" x14ac:dyDescent="0.2">
      <c r="A44" s="5" t="s">
        <v>98</v>
      </c>
      <c r="B44" s="5"/>
      <c r="C44" s="5" t="s">
        <v>97</v>
      </c>
    </row>
    <row r="45" spans="1:3" x14ac:dyDescent="0.2">
      <c r="A45" s="5" t="s">
        <v>100</v>
      </c>
      <c r="B45" s="5"/>
      <c r="C45" s="5" t="s">
        <v>99</v>
      </c>
    </row>
    <row r="46" spans="1:3" x14ac:dyDescent="0.2">
      <c r="A46" s="5" t="s">
        <v>102</v>
      </c>
      <c r="B46" s="5"/>
      <c r="C46" s="5" t="s">
        <v>101</v>
      </c>
    </row>
    <row r="47" spans="1:3" x14ac:dyDescent="0.2">
      <c r="A47" s="5" t="s">
        <v>104</v>
      </c>
      <c r="B47" s="5"/>
      <c r="C47" s="5" t="s">
        <v>103</v>
      </c>
    </row>
    <row r="48" spans="1:3" x14ac:dyDescent="0.2">
      <c r="A48" s="5" t="s">
        <v>106</v>
      </c>
      <c r="B48" s="5"/>
      <c r="C48" s="5" t="s">
        <v>105</v>
      </c>
    </row>
    <row r="49" spans="1:3" x14ac:dyDescent="0.2">
      <c r="A49" s="5" t="s">
        <v>108</v>
      </c>
      <c r="B49" s="5"/>
      <c r="C49" s="5" t="s">
        <v>107</v>
      </c>
    </row>
    <row r="50" spans="1:3" x14ac:dyDescent="0.2">
      <c r="A50" s="5" t="s">
        <v>110</v>
      </c>
      <c r="B50" s="5"/>
      <c r="C50" s="5" t="s">
        <v>109</v>
      </c>
    </row>
    <row r="51" spans="1:3" x14ac:dyDescent="0.2">
      <c r="A51" s="5" t="s">
        <v>112</v>
      </c>
      <c r="B51" s="5"/>
      <c r="C51" s="5" t="s">
        <v>111</v>
      </c>
    </row>
    <row r="52" spans="1:3" x14ac:dyDescent="0.2">
      <c r="A52" s="5" t="s">
        <v>114</v>
      </c>
      <c r="B52" s="5"/>
      <c r="C52" s="5" t="s">
        <v>113</v>
      </c>
    </row>
    <row r="53" spans="1:3" x14ac:dyDescent="0.2">
      <c r="A53" s="5" t="s">
        <v>116</v>
      </c>
      <c r="B53" s="5"/>
      <c r="C53" s="5" t="s">
        <v>115</v>
      </c>
    </row>
    <row r="54" spans="1:3" x14ac:dyDescent="0.2">
      <c r="A54" s="5" t="s">
        <v>118</v>
      </c>
      <c r="B54" s="5"/>
      <c r="C54" s="5" t="s">
        <v>117</v>
      </c>
    </row>
    <row r="55" spans="1:3" x14ac:dyDescent="0.2">
      <c r="A55" s="5" t="s">
        <v>120</v>
      </c>
      <c r="B55" s="5"/>
      <c r="C55" s="5" t="s">
        <v>119</v>
      </c>
    </row>
    <row r="56" spans="1:3" x14ac:dyDescent="0.2">
      <c r="A56" s="5" t="s">
        <v>122</v>
      </c>
      <c r="B56" s="5"/>
      <c r="C56" s="5" t="s">
        <v>121</v>
      </c>
    </row>
    <row r="57" spans="1:3" x14ac:dyDescent="0.2">
      <c r="A57" s="5" t="s">
        <v>124</v>
      </c>
      <c r="B57" s="5"/>
      <c r="C57" s="5" t="s">
        <v>123</v>
      </c>
    </row>
    <row r="58" spans="1:3" x14ac:dyDescent="0.2">
      <c r="A58" s="5" t="s">
        <v>126</v>
      </c>
      <c r="B58" s="5"/>
      <c r="C58" s="5" t="s">
        <v>125</v>
      </c>
    </row>
    <row r="59" spans="1:3" x14ac:dyDescent="0.2">
      <c r="A59" s="5" t="s">
        <v>128</v>
      </c>
      <c r="B59" s="5"/>
      <c r="C59" s="5" t="s">
        <v>127</v>
      </c>
    </row>
    <row r="60" spans="1:3" x14ac:dyDescent="0.2">
      <c r="A60" s="5" t="s">
        <v>130</v>
      </c>
      <c r="B60" s="5"/>
      <c r="C60" s="5" t="s">
        <v>129</v>
      </c>
    </row>
    <row r="61" spans="1:3" x14ac:dyDescent="0.2">
      <c r="A61" s="5" t="s">
        <v>132</v>
      </c>
      <c r="B61" s="5"/>
      <c r="C61" s="5" t="s">
        <v>131</v>
      </c>
    </row>
    <row r="62" spans="1:3" x14ac:dyDescent="0.2">
      <c r="A62" s="5" t="s">
        <v>134</v>
      </c>
      <c r="B62" s="5"/>
      <c r="C62" s="5" t="s">
        <v>133</v>
      </c>
    </row>
    <row r="63" spans="1:3" x14ac:dyDescent="0.2">
      <c r="A63" s="5" t="s">
        <v>136</v>
      </c>
      <c r="B63" s="5"/>
      <c r="C63" s="5" t="s">
        <v>135</v>
      </c>
    </row>
    <row r="64" spans="1:3" x14ac:dyDescent="0.2">
      <c r="A64" s="5" t="s">
        <v>138</v>
      </c>
      <c r="B64" s="5"/>
      <c r="C64" s="5" t="s">
        <v>137</v>
      </c>
    </row>
    <row r="65" spans="1:3" x14ac:dyDescent="0.2">
      <c r="A65" s="5" t="s">
        <v>140</v>
      </c>
      <c r="B65" s="5"/>
      <c r="C65" s="5" t="s">
        <v>139</v>
      </c>
    </row>
    <row r="66" spans="1:3" x14ac:dyDescent="0.2">
      <c r="A66" s="5" t="s">
        <v>142</v>
      </c>
      <c r="B66" s="5"/>
      <c r="C66" s="5" t="s">
        <v>141</v>
      </c>
    </row>
    <row r="67" spans="1:3" x14ac:dyDescent="0.2">
      <c r="A67" s="5" t="s">
        <v>144</v>
      </c>
      <c r="B67" s="5"/>
      <c r="C67" s="5" t="s">
        <v>143</v>
      </c>
    </row>
    <row r="68" spans="1:3" x14ac:dyDescent="0.2">
      <c r="A68" s="5" t="s">
        <v>146</v>
      </c>
      <c r="B68" s="5"/>
      <c r="C68" s="5" t="s">
        <v>145</v>
      </c>
    </row>
    <row r="69" spans="1:3" x14ac:dyDescent="0.2">
      <c r="A69" s="5" t="s">
        <v>148</v>
      </c>
      <c r="B69" s="5"/>
      <c r="C69" s="5" t="s">
        <v>147</v>
      </c>
    </row>
    <row r="70" spans="1:3" x14ac:dyDescent="0.2">
      <c r="A70" s="5" t="s">
        <v>150</v>
      </c>
      <c r="B70" s="5"/>
      <c r="C70" s="9" t="s">
        <v>149</v>
      </c>
    </row>
    <row r="71" spans="1:3" x14ac:dyDescent="0.2">
      <c r="A71" s="5" t="s">
        <v>152</v>
      </c>
      <c r="B71" s="5"/>
      <c r="C71" s="5" t="s">
        <v>151</v>
      </c>
    </row>
    <row r="72" spans="1:3" s="10" customFormat="1" x14ac:dyDescent="0.2">
      <c r="A72" s="5" t="s">
        <v>154</v>
      </c>
      <c r="B72" s="5"/>
      <c r="C72" s="5" t="s">
        <v>153</v>
      </c>
    </row>
    <row r="73" spans="1:3" s="10" customFormat="1" x14ac:dyDescent="0.2">
      <c r="A73" s="5" t="s">
        <v>156</v>
      </c>
      <c r="B73" s="5"/>
      <c r="C73" s="5" t="s">
        <v>155</v>
      </c>
    </row>
    <row r="74" spans="1:3" x14ac:dyDescent="0.2">
      <c r="A74" s="5" t="s">
        <v>158</v>
      </c>
      <c r="B74" s="5"/>
      <c r="C74" s="11" t="s">
        <v>157</v>
      </c>
    </row>
    <row r="75" spans="1:3" x14ac:dyDescent="0.2">
      <c r="A75" s="3"/>
      <c r="B75" s="5"/>
      <c r="C75" s="11" t="s">
        <v>259</v>
      </c>
    </row>
    <row r="76" spans="1:3" x14ac:dyDescent="0.2">
      <c r="A76" s="3"/>
      <c r="B76" s="5"/>
      <c r="C76" s="5" t="s">
        <v>159</v>
      </c>
    </row>
    <row r="77" spans="1:3" x14ac:dyDescent="0.2">
      <c r="A77" s="3"/>
      <c r="B77" s="5"/>
      <c r="C77" s="5" t="s">
        <v>160</v>
      </c>
    </row>
    <row r="78" spans="1:3" x14ac:dyDescent="0.2">
      <c r="A78" s="3"/>
      <c r="B78" s="5"/>
      <c r="C78" s="5" t="s">
        <v>161</v>
      </c>
    </row>
    <row r="79" spans="1:3" x14ac:dyDescent="0.2">
      <c r="A79" s="3"/>
      <c r="B79" s="5"/>
      <c r="C79" s="5" t="s">
        <v>162</v>
      </c>
    </row>
    <row r="80" spans="1:3" x14ac:dyDescent="0.2">
      <c r="A80" s="3"/>
      <c r="B80" s="5"/>
      <c r="C80" s="5" t="s">
        <v>163</v>
      </c>
    </row>
    <row r="81" spans="1:3" x14ac:dyDescent="0.2">
      <c r="A81" s="3"/>
      <c r="B81" s="5"/>
      <c r="C81" s="5" t="s">
        <v>164</v>
      </c>
    </row>
    <row r="82" spans="1:3" x14ac:dyDescent="0.2">
      <c r="A82" s="3"/>
      <c r="B82" s="5"/>
      <c r="C82" s="5" t="s">
        <v>165</v>
      </c>
    </row>
    <row r="83" spans="1:3" x14ac:dyDescent="0.2">
      <c r="A83" s="3"/>
      <c r="B83" s="5"/>
      <c r="C83" s="5" t="s">
        <v>166</v>
      </c>
    </row>
    <row r="84" spans="1:3" x14ac:dyDescent="0.2">
      <c r="A84" s="3"/>
      <c r="B84" s="5"/>
      <c r="C84" s="12" t="s">
        <v>167</v>
      </c>
    </row>
    <row r="85" spans="1:3" x14ac:dyDescent="0.2">
      <c r="A85" s="3"/>
      <c r="B85" s="5"/>
      <c r="C85" s="5" t="s">
        <v>168</v>
      </c>
    </row>
    <row r="86" spans="1:3" x14ac:dyDescent="0.2">
      <c r="A86" s="3"/>
      <c r="B86" s="5"/>
      <c r="C86" s="5" t="s">
        <v>169</v>
      </c>
    </row>
    <row r="87" spans="1:3" x14ac:dyDescent="0.2">
      <c r="A87" s="3"/>
      <c r="B87" s="5"/>
      <c r="C87" s="5" t="s">
        <v>170</v>
      </c>
    </row>
    <row r="88" spans="1:3" x14ac:dyDescent="0.2">
      <c r="A88" s="3"/>
      <c r="B88" s="5"/>
      <c r="C88" s="5" t="s">
        <v>171</v>
      </c>
    </row>
    <row r="89" spans="1:3" x14ac:dyDescent="0.2">
      <c r="A89" s="3"/>
      <c r="B89" s="5"/>
      <c r="C89" s="5" t="s">
        <v>172</v>
      </c>
    </row>
    <row r="90" spans="1:3" x14ac:dyDescent="0.2">
      <c r="A90" s="3"/>
      <c r="B90" s="5"/>
      <c r="C90" s="5" t="s">
        <v>173</v>
      </c>
    </row>
    <row r="91" spans="1:3" x14ac:dyDescent="0.2">
      <c r="A91" s="3"/>
      <c r="B91" s="5"/>
      <c r="C91" s="5" t="s">
        <v>174</v>
      </c>
    </row>
    <row r="92" spans="1:3" x14ac:dyDescent="0.2">
      <c r="A92" s="3"/>
      <c r="B92" s="5"/>
      <c r="C92" s="5" t="s">
        <v>175</v>
      </c>
    </row>
    <row r="93" spans="1:3" x14ac:dyDescent="0.2">
      <c r="A93" s="3"/>
      <c r="B93" s="5"/>
      <c r="C93" s="5" t="s">
        <v>260</v>
      </c>
    </row>
    <row r="94" spans="1:3" x14ac:dyDescent="0.2">
      <c r="A94" s="3"/>
      <c r="B94" s="5"/>
      <c r="C94" s="5" t="s">
        <v>176</v>
      </c>
    </row>
    <row r="95" spans="1:3" x14ac:dyDescent="0.2">
      <c r="A95" s="3"/>
      <c r="B95" s="5"/>
      <c r="C95" s="5" t="s">
        <v>177</v>
      </c>
    </row>
    <row r="96" spans="1:3" x14ac:dyDescent="0.2">
      <c r="A96" s="3"/>
      <c r="B96" s="5"/>
      <c r="C96" s="5" t="s">
        <v>178</v>
      </c>
    </row>
    <row r="97" spans="1:3" x14ac:dyDescent="0.2">
      <c r="A97" s="3"/>
      <c r="B97" s="5"/>
      <c r="C97" s="5" t="s">
        <v>179</v>
      </c>
    </row>
    <row r="98" spans="1:3" x14ac:dyDescent="0.2">
      <c r="A98" s="3"/>
      <c r="B98" s="5"/>
      <c r="C98" s="13" t="s">
        <v>180</v>
      </c>
    </row>
    <row r="99" spans="1:3" x14ac:dyDescent="0.2">
      <c r="A99" s="3"/>
      <c r="B99" s="5"/>
      <c r="C99" s="5" t="s">
        <v>181</v>
      </c>
    </row>
    <row r="100" spans="1:3" x14ac:dyDescent="0.2">
      <c r="A100" s="3"/>
      <c r="B100" s="5"/>
      <c r="C100" s="5" t="s">
        <v>182</v>
      </c>
    </row>
    <row r="101" spans="1:3" x14ac:dyDescent="0.2">
      <c r="A101" s="3"/>
      <c r="B101" s="5"/>
      <c r="C101" s="5" t="s">
        <v>183</v>
      </c>
    </row>
    <row r="102" spans="1:3" x14ac:dyDescent="0.2">
      <c r="A102" s="3"/>
      <c r="B102" s="5"/>
      <c r="C102" s="13" t="s">
        <v>184</v>
      </c>
    </row>
    <row r="103" spans="1:3" x14ac:dyDescent="0.2">
      <c r="A103" s="3"/>
      <c r="B103" s="5"/>
      <c r="C103" s="5" t="s">
        <v>185</v>
      </c>
    </row>
    <row r="104" spans="1:3" x14ac:dyDescent="0.2">
      <c r="A104" s="3"/>
      <c r="B104" s="5"/>
      <c r="C104" s="5" t="s">
        <v>186</v>
      </c>
    </row>
    <row r="105" spans="1:3" x14ac:dyDescent="0.2">
      <c r="A105" s="3"/>
      <c r="B105" s="5"/>
      <c r="C105" s="5" t="s">
        <v>187</v>
      </c>
    </row>
    <row r="106" spans="1:3" x14ac:dyDescent="0.2">
      <c r="A106" s="3"/>
      <c r="B106" s="5"/>
      <c r="C106" s="5" t="s">
        <v>188</v>
      </c>
    </row>
    <row r="107" spans="1:3" x14ac:dyDescent="0.2">
      <c r="A107" s="3"/>
      <c r="B107" s="5"/>
      <c r="C107" s="5" t="s">
        <v>189</v>
      </c>
    </row>
    <row r="108" spans="1:3" x14ac:dyDescent="0.2">
      <c r="A108" s="3"/>
      <c r="B108" s="5"/>
      <c r="C108" s="5" t="s">
        <v>190</v>
      </c>
    </row>
    <row r="109" spans="1:3" x14ac:dyDescent="0.2">
      <c r="A109" s="3"/>
      <c r="B109" s="5"/>
      <c r="C109" s="5" t="s">
        <v>191</v>
      </c>
    </row>
    <row r="110" spans="1:3" x14ac:dyDescent="0.2">
      <c r="A110" s="3"/>
      <c r="B110" s="5"/>
      <c r="C110" s="5" t="s">
        <v>192</v>
      </c>
    </row>
    <row r="111" spans="1:3" x14ac:dyDescent="0.2">
      <c r="A111" s="3"/>
      <c r="B111" s="5"/>
      <c r="C111" s="5" t="s">
        <v>193</v>
      </c>
    </row>
    <row r="112" spans="1:3" x14ac:dyDescent="0.2">
      <c r="A112" s="3"/>
      <c r="B112" s="5"/>
      <c r="C112" s="5" t="s">
        <v>194</v>
      </c>
    </row>
    <row r="113" spans="1:3" x14ac:dyDescent="0.2">
      <c r="A113" s="3"/>
      <c r="B113" s="5"/>
      <c r="C113" s="5" t="s">
        <v>195</v>
      </c>
    </row>
    <row r="114" spans="1:3" x14ac:dyDescent="0.2">
      <c r="A114" s="3"/>
      <c r="B114" s="5"/>
      <c r="C114" s="5" t="s">
        <v>196</v>
      </c>
    </row>
    <row r="115" spans="1:3" x14ac:dyDescent="0.2">
      <c r="A115" s="3"/>
      <c r="C115" s="5" t="s">
        <v>197</v>
      </c>
    </row>
    <row r="116" spans="1:3" x14ac:dyDescent="0.2">
      <c r="A116" s="3"/>
      <c r="C116" s="5" t="s">
        <v>198</v>
      </c>
    </row>
    <row r="117" spans="1:3" x14ac:dyDescent="0.2">
      <c r="C117" s="5" t="s">
        <v>199</v>
      </c>
    </row>
    <row r="118" spans="1:3" x14ac:dyDescent="0.2">
      <c r="C118" s="5" t="s">
        <v>200</v>
      </c>
    </row>
    <row r="119" spans="1:3" x14ac:dyDescent="0.2">
      <c r="C119" s="15">
        <f>COUNTA(C3:C118)</f>
        <v>116</v>
      </c>
    </row>
    <row r="120" spans="1:3" x14ac:dyDescent="0.2">
      <c r="C120" s="16" t="s">
        <v>261</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J35"/>
  <sheetViews>
    <sheetView workbookViewId="0">
      <selection activeCell="A10" sqref="A10"/>
    </sheetView>
  </sheetViews>
  <sheetFormatPr defaultColWidth="11.42578125" defaultRowHeight="12.75" x14ac:dyDescent="0.2"/>
  <cols>
    <col min="1" max="4" width="11.42578125" style="18" customWidth="1"/>
    <col min="5" max="5" width="30.28515625" style="18" bestFit="1" customWidth="1"/>
    <col min="6" max="16384" width="11.42578125" style="18"/>
  </cols>
  <sheetData>
    <row r="1" spans="1:9" ht="21" x14ac:dyDescent="0.35">
      <c r="A1" s="337" t="s">
        <v>218</v>
      </c>
      <c r="B1" s="337"/>
      <c r="C1" s="337"/>
      <c r="D1" s="337"/>
      <c r="E1" s="337"/>
      <c r="F1" s="337"/>
      <c r="G1" s="337"/>
      <c r="H1" s="337"/>
      <c r="I1" s="337"/>
    </row>
    <row r="2" spans="1:9" ht="18.75" x14ac:dyDescent="0.3">
      <c r="A2" s="338" t="s">
        <v>219</v>
      </c>
      <c r="B2" s="338"/>
      <c r="C2" s="338"/>
      <c r="D2" s="338"/>
      <c r="E2" s="338"/>
      <c r="F2" s="338"/>
      <c r="G2" s="338"/>
      <c r="H2" s="338"/>
      <c r="I2" s="338"/>
    </row>
    <row r="3" spans="1:9" ht="15" x14ac:dyDescent="0.25">
      <c r="A3" s="19"/>
      <c r="B3" s="19"/>
      <c r="C3" s="19"/>
      <c r="D3" s="19"/>
      <c r="E3" s="19"/>
      <c r="F3" s="19"/>
      <c r="G3" s="19"/>
      <c r="H3" s="19"/>
      <c r="I3" s="19"/>
    </row>
    <row r="4" spans="1:9" ht="15" x14ac:dyDescent="0.25">
      <c r="A4" s="20" t="s">
        <v>220</v>
      </c>
      <c r="B4" s="339" t="s">
        <v>68</v>
      </c>
      <c r="C4" s="340"/>
      <c r="D4" s="19"/>
      <c r="E4" s="20" t="s">
        <v>221</v>
      </c>
      <c r="F4" s="341" t="s">
        <v>222</v>
      </c>
      <c r="G4" s="342"/>
      <c r="H4" s="342"/>
      <c r="I4" s="343"/>
    </row>
    <row r="5" spans="1:9" ht="15" x14ac:dyDescent="0.25">
      <c r="A5" s="20"/>
      <c r="B5" s="21"/>
      <c r="C5" s="21"/>
      <c r="D5" s="19"/>
      <c r="E5" s="20"/>
      <c r="F5" s="21"/>
      <c r="G5" s="21"/>
      <c r="H5" s="21"/>
      <c r="I5" s="21"/>
    </row>
    <row r="6" spans="1:9" ht="15" x14ac:dyDescent="0.25">
      <c r="A6" s="20" t="s">
        <v>223</v>
      </c>
      <c r="B6" s="21"/>
      <c r="C6" s="21"/>
      <c r="D6" s="21"/>
      <c r="E6" s="19"/>
      <c r="F6" s="21"/>
      <c r="G6" s="21"/>
      <c r="H6" s="21"/>
      <c r="I6" s="21"/>
    </row>
    <row r="7" spans="1:9" ht="15" x14ac:dyDescent="0.25">
      <c r="A7" s="19"/>
      <c r="B7" s="19"/>
      <c r="C7" s="19"/>
      <c r="D7" s="19"/>
      <c r="E7" s="19"/>
      <c r="F7" s="19"/>
      <c r="G7" s="19"/>
      <c r="H7" s="19"/>
      <c r="I7" s="19"/>
    </row>
    <row r="8" spans="1:9" ht="15" x14ac:dyDescent="0.25">
      <c r="A8" s="21"/>
      <c r="B8" s="21"/>
      <c r="C8" s="21"/>
      <c r="D8" s="21"/>
      <c r="E8" s="344" t="s">
        <v>224</v>
      </c>
      <c r="F8" s="21"/>
      <c r="G8" s="344" t="s">
        <v>225</v>
      </c>
      <c r="H8" s="21"/>
      <c r="I8" s="344" t="s">
        <v>226</v>
      </c>
    </row>
    <row r="9" spans="1:9" ht="15.75" thickBot="1" x14ac:dyDescent="0.3">
      <c r="A9" s="22" t="s">
        <v>255</v>
      </c>
      <c r="B9" s="22"/>
      <c r="C9" s="23"/>
      <c r="D9" s="23"/>
      <c r="E9" s="345"/>
      <c r="F9" s="24"/>
      <c r="G9" s="346"/>
      <c r="H9" s="24"/>
      <c r="I9" s="346"/>
    </row>
    <row r="10" spans="1:9" ht="15" x14ac:dyDescent="0.25">
      <c r="A10" s="25" t="s">
        <v>227</v>
      </c>
      <c r="B10" s="25"/>
      <c r="C10" s="25"/>
      <c r="D10" s="25"/>
      <c r="E10" s="26">
        <v>3350000</v>
      </c>
      <c r="F10" s="27"/>
      <c r="G10" s="28"/>
      <c r="H10" s="29"/>
      <c r="I10" s="28"/>
    </row>
    <row r="11" spans="1:9" ht="15" x14ac:dyDescent="0.25">
      <c r="A11" s="25" t="s">
        <v>228</v>
      </c>
      <c r="B11" s="25"/>
      <c r="C11" s="25"/>
      <c r="D11" s="25"/>
      <c r="E11" s="30">
        <v>767000</v>
      </c>
      <c r="F11" s="27"/>
      <c r="G11" s="31"/>
      <c r="H11" s="29"/>
      <c r="I11" s="31"/>
    </row>
    <row r="12" spans="1:9" ht="15" x14ac:dyDescent="0.25">
      <c r="A12" s="25" t="s">
        <v>229</v>
      </c>
      <c r="B12" s="25"/>
      <c r="C12" s="25"/>
      <c r="D12" s="25"/>
      <c r="E12" s="30">
        <v>22929000</v>
      </c>
      <c r="F12" s="27"/>
      <c r="G12" s="31"/>
      <c r="H12" s="29"/>
      <c r="I12" s="31"/>
    </row>
    <row r="13" spans="1:9" ht="15" x14ac:dyDescent="0.25">
      <c r="A13" s="25" t="s">
        <v>230</v>
      </c>
      <c r="B13" s="25"/>
      <c r="C13" s="25"/>
      <c r="D13" s="25"/>
      <c r="E13" s="30">
        <v>7174000</v>
      </c>
      <c r="F13" s="27"/>
      <c r="G13" s="31"/>
      <c r="H13" s="29"/>
      <c r="I13" s="31"/>
    </row>
    <row r="14" spans="1:9" ht="15" x14ac:dyDescent="0.25">
      <c r="A14" s="25" t="s">
        <v>231</v>
      </c>
      <c r="B14" s="25"/>
      <c r="C14" s="25"/>
      <c r="D14" s="25"/>
      <c r="E14" s="30">
        <v>3514000</v>
      </c>
      <c r="F14" s="27"/>
      <c r="G14" s="31"/>
      <c r="H14" s="29"/>
      <c r="I14" s="31"/>
    </row>
    <row r="15" spans="1:9" ht="15" x14ac:dyDescent="0.25">
      <c r="A15" s="25" t="s">
        <v>232</v>
      </c>
      <c r="B15" s="25"/>
      <c r="C15" s="25"/>
      <c r="D15" s="25"/>
      <c r="E15" s="30">
        <v>490000</v>
      </c>
      <c r="F15" s="27"/>
      <c r="G15" s="31"/>
      <c r="H15" s="29"/>
      <c r="I15" s="31"/>
    </row>
    <row r="16" spans="1:9" ht="15" x14ac:dyDescent="0.25">
      <c r="A16" s="25" t="s">
        <v>233</v>
      </c>
      <c r="B16" s="25"/>
      <c r="C16" s="25"/>
      <c r="D16" s="25"/>
      <c r="E16" s="30">
        <v>24907000</v>
      </c>
      <c r="F16" s="27"/>
      <c r="G16" s="31"/>
      <c r="H16" s="29"/>
      <c r="I16" s="31"/>
    </row>
    <row r="17" spans="1:10" ht="15" x14ac:dyDescent="0.25">
      <c r="A17" s="27" t="s">
        <v>235</v>
      </c>
      <c r="B17" s="25"/>
      <c r="C17" s="25"/>
      <c r="D17" s="25"/>
      <c r="E17" s="32">
        <v>698000</v>
      </c>
      <c r="F17" s="27"/>
      <c r="G17" s="31"/>
      <c r="H17" s="29"/>
      <c r="I17" s="31"/>
    </row>
    <row r="18" spans="1:10" ht="15" x14ac:dyDescent="0.25">
      <c r="A18" s="27" t="s">
        <v>236</v>
      </c>
      <c r="B18" s="25"/>
      <c r="C18" s="25"/>
      <c r="D18" s="25"/>
      <c r="E18" s="25">
        <v>0</v>
      </c>
      <c r="F18" s="27"/>
      <c r="G18" s="31"/>
      <c r="H18" s="29"/>
      <c r="I18" s="31"/>
    </row>
    <row r="19" spans="1:10" ht="15" x14ac:dyDescent="0.25">
      <c r="A19" s="33" t="s">
        <v>237</v>
      </c>
      <c r="B19" s="19"/>
      <c r="C19" s="19"/>
      <c r="D19" s="19"/>
      <c r="E19" s="34">
        <v>0</v>
      </c>
      <c r="F19" s="19"/>
      <c r="G19" s="35" t="s">
        <v>238</v>
      </c>
      <c r="H19" s="36"/>
      <c r="I19" s="31"/>
    </row>
    <row r="20" spans="1:10" ht="15" x14ac:dyDescent="0.25">
      <c r="A20" s="19" t="s">
        <v>239</v>
      </c>
      <c r="B20" s="19"/>
      <c r="C20" s="19"/>
      <c r="D20" s="19"/>
      <c r="E20" s="37">
        <v>56741000</v>
      </c>
      <c r="F20" s="19"/>
      <c r="G20" s="35" t="s">
        <v>238</v>
      </c>
      <c r="H20" s="36"/>
      <c r="I20" s="31"/>
    </row>
    <row r="21" spans="1:10" ht="15" x14ac:dyDescent="0.25">
      <c r="A21" s="33" t="s">
        <v>240</v>
      </c>
      <c r="B21" s="19"/>
      <c r="C21" s="19"/>
      <c r="D21" s="19"/>
      <c r="E21" s="37">
        <v>5254000</v>
      </c>
      <c r="F21" s="19"/>
      <c r="G21" s="35" t="s">
        <v>238</v>
      </c>
      <c r="H21" s="36"/>
      <c r="I21" s="31"/>
    </row>
    <row r="22" spans="1:10" ht="15" x14ac:dyDescent="0.25">
      <c r="A22" s="19" t="s">
        <v>241</v>
      </c>
      <c r="B22" s="19"/>
      <c r="C22" s="19"/>
      <c r="D22" s="19"/>
      <c r="E22" s="37">
        <v>3792000</v>
      </c>
      <c r="F22" s="19"/>
      <c r="G22" s="35" t="s">
        <v>238</v>
      </c>
      <c r="H22" s="36"/>
      <c r="I22" s="31"/>
    </row>
    <row r="23" spans="1:10" ht="15" x14ac:dyDescent="0.25">
      <c r="A23" s="19" t="s">
        <v>242</v>
      </c>
      <c r="B23" s="19"/>
      <c r="C23" s="19"/>
      <c r="D23" s="19"/>
      <c r="E23" s="37">
        <v>26695000</v>
      </c>
      <c r="F23" s="19"/>
      <c r="G23" s="35" t="s">
        <v>238</v>
      </c>
      <c r="H23" s="36"/>
      <c r="I23" s="31"/>
    </row>
    <row r="24" spans="1:10" ht="15" x14ac:dyDescent="0.25">
      <c r="A24" s="19" t="s">
        <v>243</v>
      </c>
      <c r="B24" s="19"/>
      <c r="C24" s="19"/>
      <c r="D24" s="19"/>
      <c r="E24" s="37">
        <v>20037000</v>
      </c>
      <c r="F24" s="19"/>
      <c r="G24" s="35" t="s">
        <v>238</v>
      </c>
      <c r="H24" s="36"/>
      <c r="I24" s="31"/>
    </row>
    <row r="25" spans="1:10" ht="15" x14ac:dyDescent="0.25">
      <c r="A25" s="19" t="s">
        <v>244</v>
      </c>
      <c r="B25" s="19"/>
      <c r="C25" s="19"/>
      <c r="D25" s="19"/>
      <c r="E25" s="37">
        <v>13378000</v>
      </c>
      <c r="F25" s="19"/>
      <c r="G25" s="35" t="s">
        <v>238</v>
      </c>
      <c r="H25" s="36"/>
      <c r="I25" s="31"/>
    </row>
    <row r="26" spans="1:10" ht="15" x14ac:dyDescent="0.25">
      <c r="A26" s="19" t="s">
        <v>245</v>
      </c>
      <c r="B26" s="19"/>
      <c r="C26" s="19"/>
      <c r="D26" s="19"/>
      <c r="E26" s="37">
        <v>69223000</v>
      </c>
      <c r="F26" s="19"/>
      <c r="G26" s="35" t="s">
        <v>238</v>
      </c>
      <c r="H26" s="36"/>
      <c r="I26" s="31"/>
    </row>
    <row r="27" spans="1:10" ht="15" x14ac:dyDescent="0.25">
      <c r="A27" s="19" t="s">
        <v>246</v>
      </c>
      <c r="B27" s="19"/>
      <c r="C27" s="19"/>
      <c r="D27" s="19"/>
      <c r="E27" s="37">
        <v>64273000</v>
      </c>
      <c r="F27" s="19"/>
      <c r="G27" s="35" t="s">
        <v>238</v>
      </c>
      <c r="H27" s="36"/>
      <c r="I27" s="31"/>
    </row>
    <row r="28" spans="1:10" ht="15" x14ac:dyDescent="0.25">
      <c r="A28" s="19" t="s">
        <v>247</v>
      </c>
      <c r="B28" s="19"/>
      <c r="C28" s="19"/>
      <c r="D28" s="19"/>
      <c r="E28" s="37">
        <v>9332000</v>
      </c>
      <c r="F28" s="19"/>
      <c r="G28" s="35" t="s">
        <v>238</v>
      </c>
      <c r="H28" s="36"/>
      <c r="I28" s="31"/>
    </row>
    <row r="29" spans="1:10" ht="15" x14ac:dyDescent="0.25">
      <c r="A29" s="19" t="s">
        <v>248</v>
      </c>
      <c r="B29" s="19"/>
      <c r="C29" s="19"/>
      <c r="D29" s="19"/>
      <c r="E29" s="37">
        <v>15290000</v>
      </c>
      <c r="F29" s="19"/>
      <c r="G29" s="35" t="s">
        <v>238</v>
      </c>
      <c r="H29" s="36"/>
      <c r="I29" s="31"/>
    </row>
    <row r="30" spans="1:10" ht="15" x14ac:dyDescent="0.25">
      <c r="A30" s="25" t="s">
        <v>234</v>
      </c>
      <c r="B30" s="25"/>
      <c r="C30" s="25"/>
      <c r="D30" s="25"/>
      <c r="E30" s="30">
        <v>49183000</v>
      </c>
      <c r="F30" s="27"/>
      <c r="G30" s="31"/>
      <c r="H30" s="29"/>
      <c r="I30" s="31"/>
    </row>
    <row r="31" spans="1:10" ht="15" x14ac:dyDescent="0.25">
      <c r="A31" s="19"/>
      <c r="B31" s="19"/>
      <c r="C31" s="19"/>
      <c r="D31" s="19"/>
      <c r="E31" s="19"/>
      <c r="F31" s="19"/>
      <c r="G31" s="19"/>
      <c r="H31" s="19"/>
      <c r="I31" s="19"/>
    </row>
    <row r="32" spans="1:10" ht="15" x14ac:dyDescent="0.25">
      <c r="A32" s="33" t="s">
        <v>249</v>
      </c>
      <c r="B32" s="19"/>
      <c r="C32" s="19"/>
      <c r="D32" s="19"/>
      <c r="E32" s="19"/>
      <c r="F32" s="19"/>
      <c r="G32" s="19"/>
      <c r="H32" s="19"/>
      <c r="I32" s="19"/>
    </row>
    <row r="33" spans="1:9" ht="15" x14ac:dyDescent="0.25">
      <c r="A33" s="33" t="s">
        <v>250</v>
      </c>
      <c r="B33" s="19"/>
      <c r="C33" s="19"/>
      <c r="D33" s="19"/>
      <c r="E33" s="19"/>
      <c r="F33" s="19"/>
      <c r="G33" s="19"/>
      <c r="H33" s="19"/>
      <c r="I33" s="19"/>
    </row>
    <row r="34" spans="1:9" ht="15" x14ac:dyDescent="0.25">
      <c r="A34" s="33" t="s">
        <v>251</v>
      </c>
      <c r="B34" s="19"/>
      <c r="C34" s="19"/>
      <c r="D34" s="19"/>
      <c r="E34" s="19"/>
      <c r="F34" s="19"/>
      <c r="G34" s="19"/>
      <c r="H34" s="19"/>
      <c r="I34" s="19"/>
    </row>
    <row r="35" spans="1:9" ht="15" x14ac:dyDescent="0.25">
      <c r="A35" s="19"/>
      <c r="B35" s="19" t="s">
        <v>252</v>
      </c>
      <c r="C35" s="19"/>
      <c r="D35" s="19"/>
      <c r="E35" s="19"/>
      <c r="F35" s="19"/>
      <c r="G35" s="19"/>
      <c r="H35" s="19"/>
      <c r="I35" s="19"/>
    </row>
  </sheetData>
  <mergeCells count="7">
    <mergeCell ref="A1:I1"/>
    <mergeCell ref="A2:I2"/>
    <mergeCell ref="B4:C4"/>
    <mergeCell ref="F4:I4"/>
    <mergeCell ref="E8:E9"/>
    <mergeCell ref="G8:G9"/>
    <mergeCell ref="I8:I9"/>
  </mergeCells>
  <dataValidations count="2">
    <dataValidation type="whole" operator="greaterThanOrEqual" allowBlank="1" showInputMessage="1" showErrorMessage="1" error="Use whole numbers equal to or more than zero." sqref="I10:I16 I17:I30">
      <formula1>0</formula1>
    </dataValidation>
    <dataValidation type="whole" operator="lessThanOrEqual" allowBlank="1" showInputMessage="1" showErrorMessage="1" error="Use whole numbers equal to or less than zero." sqref="G10:G16 G17:G18 G3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moveWithCells="1">
                  <from>
                    <xdr:col>3</xdr:col>
                    <xdr:colOff>0</xdr:colOff>
                    <xdr:row>5</xdr:row>
                    <xdr:rowOff>9525</xdr:rowOff>
                  </from>
                  <to>
                    <xdr:col>4</xdr:col>
                    <xdr:colOff>466725</xdr:colOff>
                    <xdr:row>5</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A4"/>
  <sheetViews>
    <sheetView workbookViewId="0">
      <selection activeCell="A3" sqref="A3"/>
    </sheetView>
  </sheetViews>
  <sheetFormatPr defaultColWidth="11.42578125" defaultRowHeight="12.75" x14ac:dyDescent="0.2"/>
  <cols>
    <col min="1" max="16384" width="11.42578125" style="18"/>
  </cols>
  <sheetData>
    <row r="2" spans="1:1" x14ac:dyDescent="0.2">
      <c r="A2" s="17" t="s">
        <v>215</v>
      </c>
    </row>
    <row r="3" spans="1:1" x14ac:dyDescent="0.2">
      <c r="A3" s="17" t="s">
        <v>216</v>
      </c>
    </row>
    <row r="4" spans="1:1" x14ac:dyDescent="0.2">
      <c r="A4" s="17"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Cover Page</vt:lpstr>
      <vt:lpstr>Do First</vt:lpstr>
      <vt:lpstr>Part I Student Equity Funding</vt:lpstr>
      <vt:lpstr>Part II Student Equity Expend.</vt:lpstr>
      <vt:lpstr>Part III Summary</vt:lpstr>
      <vt:lpstr>Districts-Colleges</vt:lpstr>
      <vt:lpstr>Cat Flex List</vt:lpstr>
      <vt:lpstr>Yes-No</vt:lpstr>
      <vt:lpstr>Sheet1</vt:lpstr>
      <vt:lpstr>CCC_Flexibility_Categorical_Programs</vt:lpstr>
      <vt:lpstr>colleges</vt:lpstr>
      <vt:lpstr>creditnoncredit</vt:lpstr>
      <vt:lpstr>districts</vt:lpstr>
      <vt:lpstr>'Do First'!Print_Area</vt:lpstr>
      <vt:lpstr>'Part I Student Equity Funding'!Print_Area</vt:lpstr>
      <vt:lpstr>'Part II Student Equity Expend.'!Print_Area</vt:lpstr>
      <vt:lpstr>'Part III Summary'!Print_Area</vt:lpstr>
      <vt:lpstr>Select_Credit_or_NonCredit</vt:lpstr>
      <vt:lpstr>YesNo</vt:lpstr>
    </vt:vector>
  </TitlesOfParts>
  <Company>House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Servin</dc:creator>
  <cp:lastModifiedBy>AutoBVT</cp:lastModifiedBy>
  <cp:lastPrinted>2017-02-24T20:28:32Z</cp:lastPrinted>
  <dcterms:created xsi:type="dcterms:W3CDTF">2006-01-10T19:40:34Z</dcterms:created>
  <dcterms:modified xsi:type="dcterms:W3CDTF">2017-02-24T20:51:42Z</dcterms:modified>
</cp:coreProperties>
</file>